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Starwood\Worksheets\"/>
    </mc:Choice>
  </mc:AlternateContent>
  <xr:revisionPtr revIDLastSave="0" documentId="13_ncr:1_{9BD9A1FA-292F-42AE-948A-9BB6AF15BD81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Worksheet" sheetId="2" r:id="rId1"/>
  </sheets>
  <definedNames>
    <definedName name="_xlnm.Print_Area" localSheetId="0">Worksheet!$A$1:$J$47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2" l="1"/>
  <c r="I14" i="2"/>
  <c r="I15" i="2"/>
  <c r="I16" i="2"/>
  <c r="I17" i="2"/>
  <c r="I18" i="2"/>
  <c r="I20" i="2"/>
  <c r="I21" i="2"/>
  <c r="I22" i="2"/>
  <c r="I13" i="2" l="1"/>
  <c r="J22" i="2" l="1"/>
  <c r="J13" i="2"/>
  <c r="J14" i="2"/>
  <c r="J15" i="2"/>
  <c r="J16" i="2"/>
  <c r="J17" i="2"/>
  <c r="J18" i="2"/>
  <c r="J19" i="2"/>
  <c r="J20" i="2"/>
  <c r="K14" i="2" l="1"/>
  <c r="K15" i="2"/>
  <c r="K16" i="2"/>
  <c r="K17" i="2"/>
  <c r="K18" i="2"/>
  <c r="K19" i="2"/>
  <c r="K20" i="2"/>
  <c r="K21" i="2"/>
  <c r="K22" i="2"/>
  <c r="K13" i="2"/>
  <c r="D30" i="2" l="1"/>
  <c r="H22" i="2"/>
  <c r="H21" i="2"/>
  <c r="J21" i="2" s="1"/>
  <c r="H20" i="2"/>
  <c r="H19" i="2"/>
  <c r="H18" i="2"/>
  <c r="H17" i="2"/>
  <c r="H16" i="2"/>
  <c r="H15" i="2"/>
  <c r="H14" i="2"/>
  <c r="A14" i="2"/>
  <c r="A15" i="2" s="1"/>
  <c r="A16" i="2" s="1"/>
  <c r="A17" i="2" s="1"/>
  <c r="A18" i="2" s="1"/>
  <c r="A19" i="2" s="1"/>
  <c r="A20" i="2" s="1"/>
  <c r="A21" i="2" s="1"/>
  <c r="A22" i="2" s="1"/>
  <c r="H13" i="2"/>
  <c r="D33" i="2" l="1"/>
  <c r="D34" i="2" s="1"/>
  <c r="D35" i="2" l="1"/>
  <c r="D37" i="2" s="1"/>
  <c r="D38" i="2" s="1"/>
  <c r="J24" i="2"/>
  <c r="D32" i="2" s="1"/>
</calcChain>
</file>

<file path=xl/sharedStrings.xml><?xml version="1.0" encoding="utf-8"?>
<sst xmlns="http://schemas.openxmlformats.org/spreadsheetml/2006/main" count="39" uniqueCount="38">
  <si>
    <t>Borrower Name</t>
  </si>
  <si>
    <t>Borrower Age</t>
  </si>
  <si>
    <t>Asset Accounts</t>
  </si>
  <si>
    <t>Depository</t>
  </si>
  <si>
    <t>Last Four Digits</t>
  </si>
  <si>
    <t>Account Type</t>
  </si>
  <si>
    <t>Face Value</t>
  </si>
  <si>
    <t>Net Available Balance</t>
  </si>
  <si>
    <t>Qualifying Balance</t>
  </si>
  <si>
    <t>Loans Secured Against Asset</t>
  </si>
  <si>
    <t>Checking/Savings/Money Market</t>
  </si>
  <si>
    <t>Marketable Securities</t>
  </si>
  <si>
    <t>Retirement Funds</t>
  </si>
  <si>
    <t>Net Proceeds from Real Estate</t>
  </si>
  <si>
    <t>Business Funds</t>
  </si>
  <si>
    <t>Total Assets Available</t>
  </si>
  <si>
    <t>Funds Needed to Close</t>
  </si>
  <si>
    <t>Eligible Assets</t>
  </si>
  <si>
    <t>Remaining Funds Needed to close</t>
  </si>
  <si>
    <t>Gift Funds</t>
  </si>
  <si>
    <t>Underwriter Name</t>
  </si>
  <si>
    <t>Date</t>
  </si>
  <si>
    <t>Ineligible Funds</t>
  </si>
  <si>
    <t>Useable %</t>
  </si>
  <si>
    <t>Fill in Yellow Cells</t>
  </si>
  <si>
    <t>Total Assets Required</t>
  </si>
  <si>
    <t>Cash Value of Life Insurance/Annuity</t>
  </si>
  <si>
    <t>Underwriting Comments</t>
  </si>
  <si>
    <t>Reserves Required</t>
  </si>
  <si>
    <t>Assets Eligible for Utilization</t>
  </si>
  <si>
    <t>Monthly Income Figure</t>
  </si>
  <si>
    <t>30 Day AMEX</t>
  </si>
  <si>
    <t>Non-Gifted Funds</t>
  </si>
  <si>
    <t>(may be added to qualifying income)</t>
  </si>
  <si>
    <t>Passive Asset Utilization Worksheet</t>
  </si>
  <si>
    <t>Bitcoin</t>
  </si>
  <si>
    <t>&gt;=59.5</t>
  </si>
  <si>
    <t>&lt;59.5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</si>
</sst>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/>
    <xf numFmtId="0" fontId="5" fillId="0" borderId="0" xfId="0" applyFont="1"/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2" applyFont="1" applyFill="1" applyBorder="1" applyProtection="1">
      <protection locked="0"/>
    </xf>
    <xf numFmtId="44" fontId="3" fillId="0" borderId="1" xfId="2" applyFont="1" applyBorder="1"/>
    <xf numFmtId="9" fontId="3" fillId="0" borderId="1" xfId="1" applyFont="1" applyBorder="1"/>
    <xf numFmtId="0" fontId="6" fillId="0" borderId="0" xfId="0" applyFont="1"/>
    <xf numFmtId="0" fontId="4" fillId="0" borderId="0" xfId="0" applyFont="1"/>
    <xf numFmtId="0" fontId="7" fillId="0" borderId="0" xfId="0" applyFont="1" applyFill="1" applyAlignment="1"/>
    <xf numFmtId="44" fontId="3" fillId="0" borderId="0" xfId="2" applyFont="1"/>
    <xf numFmtId="164" fontId="3" fillId="0" borderId="0" xfId="0" applyNumberFormat="1" applyFont="1" applyFill="1" applyBorder="1" applyProtection="1">
      <protection locked="0"/>
    </xf>
    <xf numFmtId="44" fontId="3" fillId="0" borderId="4" xfId="2" applyFont="1" applyFill="1" applyBorder="1" applyProtection="1">
      <protection locked="0"/>
    </xf>
    <xf numFmtId="44" fontId="4" fillId="0" borderId="0" xfId="2" applyFont="1"/>
    <xf numFmtId="165" fontId="3" fillId="0" borderId="0" xfId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Protection="1"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175260</xdr:rowOff>
    </xdr:from>
    <xdr:to>
      <xdr:col>3</xdr:col>
      <xdr:colOff>1135380</xdr:colOff>
      <xdr:row>4</xdr:row>
      <xdr:rowOff>153385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8053FA-37AB-4CF5-98AC-CFFCA322A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7526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showGridLines="0" tabSelected="1" zoomScaleNormal="100" workbookViewId="0">
      <selection activeCell="C8" sqref="C8:D8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16.85546875" style="1" customWidth="1"/>
    <col min="4" max="4" width="30.85546875" style="1" bestFit="1" customWidth="1"/>
    <col min="5" max="5" width="14.28515625" style="1" bestFit="1" customWidth="1"/>
    <col min="6" max="6" width="15" style="1" bestFit="1" customWidth="1"/>
    <col min="7" max="7" width="25.7109375" style="1" bestFit="1" customWidth="1"/>
    <col min="8" max="8" width="20.5703125" style="1" bestFit="1" customWidth="1"/>
    <col min="9" max="9" width="10.140625" style="1" bestFit="1" customWidth="1"/>
    <col min="10" max="10" width="17.7109375" style="1" bestFit="1" customWidth="1"/>
    <col min="11" max="11" width="8.85546875" style="1"/>
    <col min="12" max="12" width="8.85546875" style="20"/>
    <col min="13" max="13" width="8.85546875" style="2"/>
    <col min="14" max="16384" width="8.85546875" style="1"/>
  </cols>
  <sheetData>
    <row r="1" spans="1:13" s="3" customFormat="1" x14ac:dyDescent="0.25">
      <c r="L1" s="20"/>
      <c r="M1" s="2"/>
    </row>
    <row r="2" spans="1:13" s="3" customFormat="1" x14ac:dyDescent="0.25">
      <c r="L2" s="20"/>
      <c r="M2" s="2"/>
    </row>
    <row r="3" spans="1:13" s="3" customFormat="1" x14ac:dyDescent="0.25">
      <c r="L3" s="20"/>
      <c r="M3" s="2"/>
    </row>
    <row r="4" spans="1:13" s="3" customFormat="1" x14ac:dyDescent="0.25">
      <c r="L4" s="20"/>
      <c r="M4" s="2"/>
    </row>
    <row r="5" spans="1:13" s="3" customFormat="1" x14ac:dyDescent="0.25">
      <c r="L5" s="20"/>
      <c r="M5" s="2"/>
    </row>
    <row r="6" spans="1:13" s="4" customFormat="1" ht="15.75" x14ac:dyDescent="0.25">
      <c r="B6" s="32" t="s">
        <v>34</v>
      </c>
      <c r="C6" s="32"/>
      <c r="D6" s="32"/>
      <c r="E6" s="32"/>
      <c r="F6" s="32"/>
      <c r="G6" s="32"/>
      <c r="H6" s="32"/>
      <c r="L6" s="5"/>
      <c r="M6" s="5"/>
    </row>
    <row r="7" spans="1:13" s="4" customFormat="1" ht="14.25" x14ac:dyDescent="0.2">
      <c r="B7" s="33" t="s">
        <v>24</v>
      </c>
      <c r="C7" s="33"/>
      <c r="D7" s="33"/>
      <c r="E7" s="33"/>
      <c r="F7" s="33"/>
      <c r="G7" s="33"/>
      <c r="H7" s="33"/>
      <c r="L7" s="5" t="s">
        <v>10</v>
      </c>
      <c r="M7" s="5"/>
    </row>
    <row r="8" spans="1:13" s="4" customFormat="1" ht="12.75" x14ac:dyDescent="0.2">
      <c r="B8" s="4" t="s">
        <v>0</v>
      </c>
      <c r="C8" s="35"/>
      <c r="D8" s="35"/>
      <c r="L8" s="5" t="s">
        <v>11</v>
      </c>
      <c r="M8" s="5"/>
    </row>
    <row r="9" spans="1:13" s="4" customFormat="1" ht="12.75" x14ac:dyDescent="0.2">
      <c r="B9" s="4" t="s">
        <v>1</v>
      </c>
      <c r="C9" s="35"/>
      <c r="D9" s="35"/>
      <c r="L9" s="5" t="s">
        <v>12</v>
      </c>
      <c r="M9" s="5"/>
    </row>
    <row r="10" spans="1:13" s="4" customFormat="1" ht="12.75" x14ac:dyDescent="0.2">
      <c r="L10" s="5" t="s">
        <v>26</v>
      </c>
      <c r="M10" s="5"/>
    </row>
    <row r="11" spans="1:13" s="4" customFormat="1" ht="12.75" x14ac:dyDescent="0.2">
      <c r="B11" s="34" t="s">
        <v>2</v>
      </c>
      <c r="C11" s="34"/>
      <c r="D11" s="34"/>
      <c r="E11" s="34"/>
      <c r="F11" s="34"/>
      <c r="G11" s="34"/>
      <c r="H11" s="34"/>
      <c r="I11" s="34"/>
      <c r="J11" s="34"/>
      <c r="L11" s="5" t="s">
        <v>13</v>
      </c>
      <c r="M11" s="5"/>
    </row>
    <row r="12" spans="1:13" s="4" customFormat="1" ht="12.75" x14ac:dyDescent="0.2">
      <c r="B12" s="4" t="s">
        <v>3</v>
      </c>
      <c r="C12" s="4" t="s">
        <v>4</v>
      </c>
      <c r="D12" s="4" t="s">
        <v>5</v>
      </c>
      <c r="E12" s="4" t="s">
        <v>6</v>
      </c>
      <c r="F12" s="4" t="s">
        <v>22</v>
      </c>
      <c r="G12" s="4" t="s">
        <v>9</v>
      </c>
      <c r="H12" s="4" t="s">
        <v>7</v>
      </c>
      <c r="I12" s="4" t="s">
        <v>23</v>
      </c>
      <c r="J12" s="4" t="s">
        <v>8</v>
      </c>
      <c r="L12" s="5" t="s">
        <v>14</v>
      </c>
      <c r="M12" s="5"/>
    </row>
    <row r="13" spans="1:13" s="4" customFormat="1" ht="12.75" x14ac:dyDescent="0.2">
      <c r="A13" s="4">
        <v>1</v>
      </c>
      <c r="B13" s="6"/>
      <c r="C13" s="7"/>
      <c r="D13" s="6"/>
      <c r="E13" s="8"/>
      <c r="F13" s="8"/>
      <c r="G13" s="8"/>
      <c r="H13" s="9">
        <f t="shared" ref="H13:H22" si="0">E13-F13-G13</f>
        <v>0</v>
      </c>
      <c r="I13" s="10">
        <f>IF(D13=$L$7,100%,IF(D13=$L$8,80%,IF(AND(D13=$L$9,$C$9=$L$17),80%,IF(AND(D13=$L$9,$C$9=$L$18),70%,IF(D13=$L$9,100%,IF(D13=$L$10,100%,IF(D13=$L$11,100%,IF(D13=$L$12,100%,IF(D13=$L$13,100%,IF(D13=$L$15,50%,))))))))))</f>
        <v>0</v>
      </c>
      <c r="J13" s="9">
        <f t="shared" ref="J13:J20" si="1">IF(D13=$L$14,ABS(E13)*-1,IF(H13&lt;0,ABS(H13)*-1,I13*H13))</f>
        <v>0</v>
      </c>
      <c r="K13" s="5">
        <f>IF(D13=$L$13,1,0)</f>
        <v>0</v>
      </c>
      <c r="L13" s="5" t="s">
        <v>19</v>
      </c>
      <c r="M13" s="5"/>
    </row>
    <row r="14" spans="1:13" s="4" customFormat="1" ht="12.75" x14ac:dyDescent="0.2">
      <c r="A14" s="4">
        <f>A13+1</f>
        <v>2</v>
      </c>
      <c r="B14" s="6"/>
      <c r="C14" s="7"/>
      <c r="D14" s="6"/>
      <c r="E14" s="8"/>
      <c r="F14" s="8"/>
      <c r="G14" s="8"/>
      <c r="H14" s="9">
        <f t="shared" si="0"/>
        <v>0</v>
      </c>
      <c r="I14" s="10">
        <f t="shared" ref="I14:I22" si="2">IF(D14=$L$7,100%,IF(D14=$L$8,80%,IF(AND(D14=$L$9,$C$9=$L$17),80%,IF(AND(D14=$L$9,$C$9=$L$18),70%,IF(D14=$L$9,100%,IF(D14=$L$10,100%,IF(D14=$L$11,100%,IF(D14=$L$12,100%,IF(D14=$L$13,100%,IF(D14=$L$15,50%,))))))))))</f>
        <v>0</v>
      </c>
      <c r="J14" s="9">
        <f t="shared" si="1"/>
        <v>0</v>
      </c>
      <c r="K14" s="5">
        <f t="shared" ref="K14:K22" si="3">IF(D14=$L$13,1,0)</f>
        <v>0</v>
      </c>
      <c r="L14" s="5" t="s">
        <v>31</v>
      </c>
      <c r="M14" s="5"/>
    </row>
    <row r="15" spans="1:13" s="4" customFormat="1" ht="12.75" x14ac:dyDescent="0.2">
      <c r="A15" s="4">
        <f t="shared" ref="A15:A21" si="4">A14+1</f>
        <v>3</v>
      </c>
      <c r="B15" s="6"/>
      <c r="C15" s="7"/>
      <c r="D15" s="6"/>
      <c r="E15" s="8"/>
      <c r="F15" s="8"/>
      <c r="G15" s="8"/>
      <c r="H15" s="9">
        <f t="shared" si="0"/>
        <v>0</v>
      </c>
      <c r="I15" s="10">
        <f t="shared" si="2"/>
        <v>0</v>
      </c>
      <c r="J15" s="9">
        <f t="shared" si="1"/>
        <v>0</v>
      </c>
      <c r="K15" s="5">
        <f t="shared" si="3"/>
        <v>0</v>
      </c>
      <c r="L15" s="5" t="s">
        <v>35</v>
      </c>
      <c r="M15" s="5"/>
    </row>
    <row r="16" spans="1:13" s="4" customFormat="1" ht="12.75" x14ac:dyDescent="0.2">
      <c r="A16" s="4">
        <f t="shared" si="4"/>
        <v>4</v>
      </c>
      <c r="B16" s="6"/>
      <c r="C16" s="7"/>
      <c r="D16" s="6"/>
      <c r="E16" s="8"/>
      <c r="F16" s="8"/>
      <c r="G16" s="8"/>
      <c r="H16" s="9">
        <f>E16-F16-G16</f>
        <v>0</v>
      </c>
      <c r="I16" s="10">
        <f t="shared" si="2"/>
        <v>0</v>
      </c>
      <c r="J16" s="9">
        <f t="shared" si="1"/>
        <v>0</v>
      </c>
      <c r="K16" s="5">
        <f t="shared" si="3"/>
        <v>0</v>
      </c>
      <c r="L16" s="5"/>
      <c r="M16" s="5"/>
    </row>
    <row r="17" spans="1:13" s="4" customFormat="1" ht="12.75" x14ac:dyDescent="0.2">
      <c r="A17" s="4">
        <f t="shared" si="4"/>
        <v>5</v>
      </c>
      <c r="B17" s="6"/>
      <c r="C17" s="7"/>
      <c r="D17" s="6"/>
      <c r="E17" s="8"/>
      <c r="F17" s="8"/>
      <c r="G17" s="8"/>
      <c r="H17" s="9">
        <f t="shared" si="0"/>
        <v>0</v>
      </c>
      <c r="I17" s="10">
        <f t="shared" si="2"/>
        <v>0</v>
      </c>
      <c r="J17" s="9">
        <f t="shared" si="1"/>
        <v>0</v>
      </c>
      <c r="K17" s="5">
        <f t="shared" si="3"/>
        <v>0</v>
      </c>
      <c r="L17" s="5" t="s">
        <v>36</v>
      </c>
      <c r="M17" s="5"/>
    </row>
    <row r="18" spans="1:13" s="4" customFormat="1" ht="12.75" x14ac:dyDescent="0.2">
      <c r="A18" s="4">
        <f t="shared" si="4"/>
        <v>6</v>
      </c>
      <c r="B18" s="6"/>
      <c r="C18" s="7"/>
      <c r="D18" s="6"/>
      <c r="E18" s="8"/>
      <c r="F18" s="8"/>
      <c r="G18" s="8"/>
      <c r="H18" s="9">
        <f t="shared" si="0"/>
        <v>0</v>
      </c>
      <c r="I18" s="10">
        <f t="shared" si="2"/>
        <v>0</v>
      </c>
      <c r="J18" s="9">
        <f t="shared" si="1"/>
        <v>0</v>
      </c>
      <c r="K18" s="5">
        <f t="shared" si="3"/>
        <v>0</v>
      </c>
      <c r="L18" s="5" t="s">
        <v>37</v>
      </c>
      <c r="M18" s="5"/>
    </row>
    <row r="19" spans="1:13" s="4" customFormat="1" ht="12.75" x14ac:dyDescent="0.2">
      <c r="A19" s="4">
        <f t="shared" si="4"/>
        <v>7</v>
      </c>
      <c r="B19" s="6"/>
      <c r="C19" s="7"/>
      <c r="D19" s="6"/>
      <c r="E19" s="8"/>
      <c r="F19" s="8"/>
      <c r="G19" s="8"/>
      <c r="H19" s="9">
        <f t="shared" si="0"/>
        <v>0</v>
      </c>
      <c r="I19" s="10">
        <f>IF(D19=$L$7,100%,IF(D19=$L$8,80%,IF(AND(D19=$L$9,$C$9=$L$17),80%,IF(AND(D19=$L$9,$C$9=$L$18),70%,IF(D19=$L$9,100%,IF(D19=$L$10,100%,IF(D19=$L$11,100%,IF(D19=$L$12,100%,IF(D19=$L$13,100%,IF(D19=$L$15,50%,))))))))))</f>
        <v>0</v>
      </c>
      <c r="J19" s="9">
        <f t="shared" si="1"/>
        <v>0</v>
      </c>
      <c r="K19" s="5">
        <f t="shared" si="3"/>
        <v>0</v>
      </c>
      <c r="L19" s="5"/>
      <c r="M19" s="5"/>
    </row>
    <row r="20" spans="1:13" s="4" customFormat="1" ht="12.75" x14ac:dyDescent="0.2">
      <c r="A20" s="4">
        <f t="shared" si="4"/>
        <v>8</v>
      </c>
      <c r="B20" s="6"/>
      <c r="C20" s="7"/>
      <c r="D20" s="6"/>
      <c r="E20" s="8"/>
      <c r="F20" s="8"/>
      <c r="G20" s="8"/>
      <c r="H20" s="9">
        <f t="shared" si="0"/>
        <v>0</v>
      </c>
      <c r="I20" s="10">
        <f t="shared" si="2"/>
        <v>0</v>
      </c>
      <c r="J20" s="9">
        <f t="shared" si="1"/>
        <v>0</v>
      </c>
      <c r="K20" s="5">
        <f t="shared" si="3"/>
        <v>0</v>
      </c>
      <c r="L20" s="5"/>
      <c r="M20" s="11"/>
    </row>
    <row r="21" spans="1:13" s="4" customFormat="1" ht="12.75" x14ac:dyDescent="0.2">
      <c r="A21" s="4">
        <f t="shared" si="4"/>
        <v>9</v>
      </c>
      <c r="B21" s="6"/>
      <c r="C21" s="7"/>
      <c r="D21" s="6"/>
      <c r="E21" s="8"/>
      <c r="F21" s="8"/>
      <c r="G21" s="8"/>
      <c r="H21" s="9">
        <f t="shared" si="0"/>
        <v>0</v>
      </c>
      <c r="I21" s="10">
        <f t="shared" si="2"/>
        <v>0</v>
      </c>
      <c r="J21" s="9">
        <f>IF(D21=$L$14,ABS(E21)*-1,IF(H21&lt;0,ABS(H21)*-1,I21*H21))</f>
        <v>0</v>
      </c>
      <c r="K21" s="5">
        <f t="shared" si="3"/>
        <v>0</v>
      </c>
      <c r="L21" s="5"/>
      <c r="M21" s="11"/>
    </row>
    <row r="22" spans="1:13" s="4" customFormat="1" ht="12.75" x14ac:dyDescent="0.2">
      <c r="A22" s="4">
        <f>A21+1</f>
        <v>10</v>
      </c>
      <c r="B22" s="6"/>
      <c r="C22" s="7"/>
      <c r="D22" s="6"/>
      <c r="E22" s="8"/>
      <c r="F22" s="8"/>
      <c r="G22" s="8"/>
      <c r="H22" s="9">
        <f t="shared" si="0"/>
        <v>0</v>
      </c>
      <c r="I22" s="10">
        <f t="shared" si="2"/>
        <v>0</v>
      </c>
      <c r="J22" s="9">
        <f>IF(D22=$L$14,ABS(E22)*-1,IF(H22&lt;0,ABS(H22)*-1,I22*H22))</f>
        <v>0</v>
      </c>
      <c r="K22" s="5">
        <f t="shared" si="3"/>
        <v>0</v>
      </c>
      <c r="L22" s="5"/>
      <c r="M22" s="11"/>
    </row>
    <row r="23" spans="1:13" s="4" customFormat="1" ht="12.75" x14ac:dyDescent="0.2">
      <c r="L23" s="5"/>
      <c r="M23" s="11"/>
    </row>
    <row r="24" spans="1:13" s="12" customFormat="1" ht="12.75" x14ac:dyDescent="0.2">
      <c r="B24" s="12" t="s">
        <v>15</v>
      </c>
      <c r="D24" s="13"/>
      <c r="E24" s="13"/>
      <c r="F24" s="13"/>
      <c r="G24" s="13"/>
      <c r="H24" s="13"/>
      <c r="J24" s="17">
        <f>SUM(J13:J22)</f>
        <v>0</v>
      </c>
      <c r="L24" s="21"/>
      <c r="M24" s="19"/>
    </row>
    <row r="25" spans="1:13" s="4" customFormat="1" ht="12.75" x14ac:dyDescent="0.2">
      <c r="L25" s="5"/>
      <c r="M25" s="11"/>
    </row>
    <row r="26" spans="1:13" s="4" customFormat="1" ht="12.75" x14ac:dyDescent="0.2">
      <c r="B26" s="4" t="s">
        <v>16</v>
      </c>
      <c r="D26" s="8"/>
      <c r="G26" s="15"/>
      <c r="L26" s="5"/>
      <c r="M26" s="11"/>
    </row>
    <row r="27" spans="1:13" s="4" customFormat="1" ht="12.75" x14ac:dyDescent="0.2">
      <c r="B27" s="4" t="s">
        <v>28</v>
      </c>
      <c r="D27" s="8"/>
      <c r="G27" s="15"/>
      <c r="L27" s="5"/>
      <c r="M27" s="11"/>
    </row>
    <row r="28" spans="1:13" s="4" customFormat="1" ht="12.75" x14ac:dyDescent="0.2">
      <c r="D28" s="16"/>
      <c r="L28" s="5"/>
      <c r="M28" s="11"/>
    </row>
    <row r="29" spans="1:13" s="4" customFormat="1" ht="12.75" x14ac:dyDescent="0.2">
      <c r="L29" s="5"/>
      <c r="M29" s="11"/>
    </row>
    <row r="30" spans="1:13" s="4" customFormat="1" ht="12.75" x14ac:dyDescent="0.2">
      <c r="B30" s="12" t="s">
        <v>25</v>
      </c>
      <c r="D30" s="14">
        <f>D26+(D27+D28)*1.25</f>
        <v>0</v>
      </c>
      <c r="L30" s="5"/>
      <c r="M30" s="11"/>
    </row>
    <row r="31" spans="1:13" s="4" customFormat="1" ht="12.75" x14ac:dyDescent="0.2">
      <c r="D31" s="14"/>
      <c r="L31" s="5"/>
      <c r="M31" s="11"/>
    </row>
    <row r="32" spans="1:13" s="4" customFormat="1" ht="12.75" x14ac:dyDescent="0.2">
      <c r="B32" s="4" t="s">
        <v>17</v>
      </c>
      <c r="D32" s="14">
        <f>J24</f>
        <v>0</v>
      </c>
      <c r="L32" s="5"/>
      <c r="M32" s="11"/>
    </row>
    <row r="33" spans="2:13" s="4" customFormat="1" ht="12.75" x14ac:dyDescent="0.2">
      <c r="B33" s="4" t="s">
        <v>19</v>
      </c>
      <c r="D33" s="14">
        <f>SUMIF(K13:K22,1,J13:J22)</f>
        <v>0</v>
      </c>
      <c r="L33" s="5"/>
      <c r="M33" s="11"/>
    </row>
    <row r="34" spans="2:13" s="4" customFormat="1" ht="12.75" x14ac:dyDescent="0.2">
      <c r="B34" s="4" t="s">
        <v>18</v>
      </c>
      <c r="D34" s="14">
        <f>IF(D26-D33&lt;0,0,D26-D33)</f>
        <v>0</v>
      </c>
      <c r="L34" s="5"/>
      <c r="M34" s="11"/>
    </row>
    <row r="35" spans="2:13" s="4" customFormat="1" ht="12.75" x14ac:dyDescent="0.2">
      <c r="B35" s="4" t="s">
        <v>32</v>
      </c>
      <c r="D35" s="14">
        <f>SUMIF(K13:K22,0,J13:J22)</f>
        <v>0</v>
      </c>
      <c r="L35" s="5"/>
      <c r="M35" s="11"/>
    </row>
    <row r="36" spans="2:13" s="4" customFormat="1" ht="12.75" x14ac:dyDescent="0.2">
      <c r="D36" s="14"/>
      <c r="L36" s="5"/>
      <c r="M36" s="11"/>
    </row>
    <row r="37" spans="2:13" s="4" customFormat="1" ht="12.75" x14ac:dyDescent="0.2">
      <c r="B37" s="4" t="s">
        <v>29</v>
      </c>
      <c r="D37" s="14">
        <f>D35-D34-D27</f>
        <v>0</v>
      </c>
      <c r="L37" s="5"/>
      <c r="M37" s="11"/>
    </row>
    <row r="38" spans="2:13" s="4" customFormat="1" ht="12.75" x14ac:dyDescent="0.2">
      <c r="B38" s="4" t="s">
        <v>30</v>
      </c>
      <c r="D38" s="17">
        <f>D37/120</f>
        <v>0</v>
      </c>
      <c r="E38" s="12" t="s">
        <v>33</v>
      </c>
      <c r="L38" s="5"/>
      <c r="M38" s="11"/>
    </row>
    <row r="39" spans="2:13" s="4" customFormat="1" ht="12.75" x14ac:dyDescent="0.2">
      <c r="D39" s="18"/>
      <c r="L39" s="5"/>
      <c r="M39" s="11"/>
    </row>
    <row r="40" spans="2:13" s="4" customFormat="1" ht="12.75" x14ac:dyDescent="0.2">
      <c r="B40" s="22" t="s">
        <v>20</v>
      </c>
      <c r="C40" s="22"/>
      <c r="D40" s="6"/>
      <c r="L40" s="5"/>
      <c r="M40" s="11"/>
    </row>
    <row r="41" spans="2:13" s="4" customFormat="1" ht="12.75" x14ac:dyDescent="0.2">
      <c r="B41" s="22" t="s">
        <v>21</v>
      </c>
      <c r="C41" s="22"/>
      <c r="D41" s="6"/>
      <c r="L41" s="5"/>
      <c r="M41" s="11"/>
    </row>
    <row r="42" spans="2:13" s="4" customFormat="1" ht="12.75" x14ac:dyDescent="0.2">
      <c r="B42" s="22"/>
      <c r="C42" s="22"/>
      <c r="L42" s="5"/>
      <c r="M42" s="11"/>
    </row>
    <row r="43" spans="2:13" s="4" customFormat="1" ht="12.75" x14ac:dyDescent="0.2">
      <c r="B43" s="12" t="s">
        <v>27</v>
      </c>
      <c r="L43" s="5"/>
      <c r="M43" s="11"/>
    </row>
    <row r="44" spans="2:13" s="4" customFormat="1" ht="12.75" x14ac:dyDescent="0.2">
      <c r="B44" s="23"/>
      <c r="C44" s="24"/>
      <c r="D44" s="24"/>
      <c r="E44" s="24"/>
      <c r="F44" s="24"/>
      <c r="G44" s="24"/>
      <c r="H44" s="24"/>
      <c r="I44" s="24"/>
      <c r="J44" s="25"/>
      <c r="L44" s="5"/>
      <c r="M44" s="11"/>
    </row>
    <row r="45" spans="2:13" s="4" customFormat="1" ht="12.75" x14ac:dyDescent="0.2">
      <c r="B45" s="26"/>
      <c r="C45" s="27"/>
      <c r="D45" s="27"/>
      <c r="E45" s="27"/>
      <c r="F45" s="27"/>
      <c r="G45" s="27"/>
      <c r="H45" s="27"/>
      <c r="I45" s="27"/>
      <c r="J45" s="28"/>
      <c r="L45" s="5"/>
      <c r="M45" s="11"/>
    </row>
    <row r="46" spans="2:13" s="4" customFormat="1" ht="12.75" x14ac:dyDescent="0.2">
      <c r="B46" s="29"/>
      <c r="C46" s="30"/>
      <c r="D46" s="30"/>
      <c r="E46" s="30"/>
      <c r="F46" s="30"/>
      <c r="G46" s="30"/>
      <c r="H46" s="30"/>
      <c r="I46" s="30"/>
      <c r="J46" s="31"/>
      <c r="L46" s="5"/>
      <c r="M46" s="11"/>
    </row>
  </sheetData>
  <sheetProtection algorithmName="SHA-512" hashValue="QuV+YsTui0RNPgMu2E7cMS59VkKsVhiIPlZmHqEaD4RE6/Gmqz4OJB8a5QIG83Y6+gIzK2xFrzemlvEk9gNa7w==" saltValue="xDPPfD+Lf6P5JUm/kQtefA==" spinCount="100000" sheet="1" selectLockedCells="1"/>
  <mergeCells count="9">
    <mergeCell ref="B40:C40"/>
    <mergeCell ref="B41:C41"/>
    <mergeCell ref="B42:C42"/>
    <mergeCell ref="B44:J46"/>
    <mergeCell ref="B6:H6"/>
    <mergeCell ref="B7:H7"/>
    <mergeCell ref="B11:J11"/>
    <mergeCell ref="C8:D8"/>
    <mergeCell ref="C9:D9"/>
  </mergeCells>
  <dataValidations count="3">
    <dataValidation type="list" allowBlank="1" showInputMessage="1" showErrorMessage="1" sqref="D14:D22" xr:uid="{00000000-0002-0000-0000-000000000000}">
      <formula1>$L$6:$L$14</formula1>
    </dataValidation>
    <dataValidation type="list" allowBlank="1" showInputMessage="1" showErrorMessage="1" sqref="D13" xr:uid="{1B4BD3EA-0846-4C15-9884-02814EFC5604}">
      <formula1>$L$6:$L$15</formula1>
    </dataValidation>
    <dataValidation type="list" allowBlank="1" showInputMessage="1" showErrorMessage="1" sqref="C9:D9" xr:uid="{9ACE130D-849C-486D-BC7B-D016AB7AB571}">
      <formula1>$L$17:$L$18</formula1>
    </dataValidation>
  </dataValidations>
  <pageMargins left="0.7" right="0.7" top="0.75" bottom="0.75" header="0.3" footer="0.3"/>
  <pageSetup scale="51" orientation="portrait" r:id="rId1"/>
  <headerFooter>
    <oddFooter>&amp;CSimple Access Product Series v 6.2
Passive Asset Utilization Worksheet
July 2021</oddFooter>
  </headerFooter>
  <colBreaks count="1" manualBreakCount="1">
    <brk id="10" min="5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Laurence Winters</cp:lastModifiedBy>
  <cp:lastPrinted>2018-10-16T23:27:36Z</cp:lastPrinted>
  <dcterms:created xsi:type="dcterms:W3CDTF">2018-01-15T15:59:39Z</dcterms:created>
  <dcterms:modified xsi:type="dcterms:W3CDTF">2021-07-16T15:52:20Z</dcterms:modified>
</cp:coreProperties>
</file>