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M:\10. Marketing Team\oo Sales and Marketing Wholesale\TPO Folder\TPO Materials\Redesigned Forms\"/>
    </mc:Choice>
  </mc:AlternateContent>
  <xr:revisionPtr revIDLastSave="0" documentId="8_{27432069-AABE-4246-988C-03C3D80A7896}" xr6:coauthVersionLast="47" xr6:coauthVersionMax="47" xr10:uidLastSave="{00000000-0000-0000-0000-000000000000}"/>
  <bookViews>
    <workbookView xWindow="-120" yWindow="-120" windowWidth="29040" windowHeight="15840" firstSheet="2" activeTab="2" xr2:uid="{00000000-000D-0000-FFFF-FFFF00000000}"/>
  </bookViews>
  <sheets>
    <sheet name="Wholesale (3)" sheetId="4" state="hidden" r:id="rId1"/>
    <sheet name="Wholesale (2)" sheetId="2" state="hidden" r:id="rId2"/>
    <sheet name="Wholesale" sheetId="1" r:id="rId3"/>
    <sheet name="Potential Doc List" sheetId="5" state="hidden" r:id="rId4"/>
    <sheet name="Table Key" sheetId="3" state="hidden" r:id="rId5"/>
  </sheets>
  <definedNames>
    <definedName name="_xlnm._FilterDatabase" localSheetId="2" hidden="1">Wholesale!#REF!</definedName>
    <definedName name="_xlnm._FilterDatabase" localSheetId="1" hidden="1">'Wholesale (2)'!$F$37:$G$37</definedName>
    <definedName name="_xlnm._FilterDatabase" localSheetId="0" hidden="1">'Wholesale (3)'!#REF!</definedName>
    <definedName name="Broker_Lock_Period" localSheetId="1">'Wholesale (2)'!$O$48:$O$50</definedName>
    <definedName name="Broker_Lock_Period">'Table Key'!$D$39:$D$41</definedName>
    <definedName name="Comp" localSheetId="1">'Wholesale (2)'!$O$84:$O$85</definedName>
    <definedName name="Comp">'Table Key'!$D$75:$D$76</definedName>
    <definedName name="Doc_types" localSheetId="1">'Wholesale (2)'!$O$14:$O$15</definedName>
    <definedName name="Doc_types">'Table Key'!$D$5:$D$6</definedName>
    <definedName name="Index" localSheetId="1">'Wholesale (2)'!$O$64:$O$66</definedName>
    <definedName name="Index">'Table Key'!$D$55:$D$57</definedName>
    <definedName name="Interest_Only" localSheetId="1">'Wholesale (2)'!$O$53:$O$56</definedName>
    <definedName name="Interest_Only">'Table Key'!$D$44:$D$47</definedName>
    <definedName name="Loan_Purpose" localSheetId="1">'Wholesale (2)'!$O$42:$O$45</definedName>
    <definedName name="Loan_Purpose">'Table Key'!$D$33:$D$35</definedName>
    <definedName name="Occupancy" localSheetId="1">'Wholesale (2)'!$O$35:$O$38</definedName>
    <definedName name="Occupancy">'Table Key'!$D$26:$D$29</definedName>
    <definedName name="Prepay" localSheetId="1">'Wholesale (2)'!$O$80:$O$81</definedName>
    <definedName name="Prepay">'Table Key'!$D$71:$D$72</definedName>
    <definedName name="_xlnm.Print_Area" localSheetId="2">Wholesale!$A$1:$X$72</definedName>
    <definedName name="_xlnm.Print_Area" localSheetId="1">'Wholesale (2)'!$A$1:$K$88</definedName>
    <definedName name="_xlnm.Print_Area" localSheetId="0">'Wholesale (3)'!$A$1:$X$76</definedName>
    <definedName name="Product_types" localSheetId="1">'Wholesale (2)'!$O$4:$O$9</definedName>
    <definedName name="Product_types" localSheetId="0">'Wholesale (3)'!#REF!</definedName>
    <definedName name="Product_types">Wholesale!#REF!</definedName>
    <definedName name="Property_types" localSheetId="1">'Wholesale (2)'!$O$18:$O$26</definedName>
    <definedName name="Property_types">'Table Key'!$D$9:$D$17</definedName>
    <definedName name="Series" localSheetId="1">'Wholesale (2)'!$O$70:$O$72</definedName>
    <definedName name="Series">'Table Key'!$D$61:$D$63</definedName>
    <definedName name="Yes_or_No" localSheetId="1">'Wholesale (2)'!$O$30:$O$32</definedName>
    <definedName name="Yes_or_No">'Table Key'!$D$21:$D$23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30" i="1" l="1"/>
  <c r="B29" i="1"/>
  <c r="B70" i="1"/>
  <c r="B8" i="1" l="1"/>
  <c r="T44" i="1" l="1"/>
  <c r="I61" i="1" l="1"/>
  <c r="I62" i="1"/>
  <c r="I51" i="1" l="1"/>
  <c r="V41" i="1" l="1"/>
  <c r="AE2" i="1" l="1"/>
  <c r="R44" i="1" l="1"/>
  <c r="B61" i="1" l="1"/>
  <c r="B62" i="1"/>
  <c r="V44" i="1" l="1"/>
  <c r="U15" i="1" l="1"/>
  <c r="R15" i="1"/>
  <c r="E1" i="3" l="1"/>
  <c r="R71" i="4" l="1"/>
  <c r="Q71" i="4"/>
  <c r="P71" i="4"/>
  <c r="R70" i="4"/>
  <c r="Q70" i="4"/>
  <c r="P70" i="4"/>
  <c r="V53" i="4"/>
  <c r="T53" i="4"/>
  <c r="R53" i="4"/>
  <c r="I36" i="4"/>
  <c r="I35" i="4"/>
  <c r="E8" i="4"/>
  <c r="E7" i="4"/>
  <c r="I45" i="1"/>
  <c r="E46" i="1"/>
  <c r="I46" i="1" s="1"/>
  <c r="I65" i="1" l="1"/>
  <c r="G67" i="2"/>
  <c r="H63" i="2"/>
  <c r="G63" i="2"/>
  <c r="F63" i="2"/>
  <c r="H62" i="2"/>
  <c r="G62" i="2"/>
  <c r="F62" i="2"/>
  <c r="D33" i="2"/>
  <c r="C33" i="2"/>
  <c r="H65" i="2" l="1"/>
  <c r="G65" i="2"/>
  <c r="G66" i="2" s="1"/>
  <c r="F65" i="2"/>
</calcChain>
</file>

<file path=xl/sharedStrings.xml><?xml version="1.0" encoding="utf-8"?>
<sst xmlns="http://schemas.openxmlformats.org/spreadsheetml/2006/main" count="542" uniqueCount="365">
  <si>
    <t>Luxury Mortgage Corp</t>
  </si>
  <si>
    <t>Loan Purpose:</t>
  </si>
  <si>
    <t>Doc Type:</t>
  </si>
  <si>
    <t>LTV/CLTV:</t>
  </si>
  <si>
    <t>Loan Amount, 2nd:</t>
  </si>
  <si>
    <t>Date:</t>
  </si>
  <si>
    <t>Loan Feature</t>
  </si>
  <si>
    <t>Adjustments</t>
  </si>
  <si>
    <t>Loan Amount</t>
  </si>
  <si>
    <t>Property Type</t>
  </si>
  <si>
    <t>Occupancy</t>
  </si>
  <si>
    <t>Occupancy:</t>
  </si>
  <si>
    <t>Number of Units</t>
  </si>
  <si>
    <t>Escrow Waiver</t>
  </si>
  <si>
    <t>Escrow Waiver:</t>
  </si>
  <si>
    <t>Interest Only:</t>
  </si>
  <si>
    <t>Price</t>
  </si>
  <si>
    <t>Rate</t>
  </si>
  <si>
    <t>Margin</t>
  </si>
  <si>
    <t>Base Rate:</t>
  </si>
  <si>
    <t>Base Margin:</t>
  </si>
  <si>
    <t>Index:</t>
  </si>
  <si>
    <t>CAPS:</t>
  </si>
  <si>
    <t>Total Adjustments</t>
  </si>
  <si>
    <t>Product Types</t>
  </si>
  <si>
    <t>30 Year Fixed</t>
  </si>
  <si>
    <t>Doc Types</t>
  </si>
  <si>
    <t>Property Types</t>
  </si>
  <si>
    <t>Single Family Detached</t>
  </si>
  <si>
    <t>Low Rise Condo</t>
  </si>
  <si>
    <t>High Rise Condo</t>
  </si>
  <si>
    <t>COOP</t>
  </si>
  <si>
    <t>PUD</t>
  </si>
  <si>
    <t>Yes or No</t>
  </si>
  <si>
    <t>Yes</t>
  </si>
  <si>
    <t>No</t>
  </si>
  <si>
    <t>Owner Occupied</t>
  </si>
  <si>
    <t>Non-Owner Occupied</t>
  </si>
  <si>
    <t>2nd Home</t>
  </si>
  <si>
    <t>Loan Purpose</t>
  </si>
  <si>
    <t>Purchase</t>
  </si>
  <si>
    <t>Rate/Term Refi</t>
  </si>
  <si>
    <t>Cash-Out Refi</t>
  </si>
  <si>
    <t>Product:</t>
  </si>
  <si>
    <t>2 Units</t>
  </si>
  <si>
    <t>3-4 Units</t>
  </si>
  <si>
    <t>Broker Lock Period</t>
  </si>
  <si>
    <t>Full Doc</t>
  </si>
  <si>
    <t>10 Year</t>
  </si>
  <si>
    <t>Index</t>
  </si>
  <si>
    <t>12 Month LIBOR</t>
  </si>
  <si>
    <t>N/A</t>
  </si>
  <si>
    <t>Borrower SSN:</t>
  </si>
  <si>
    <t>Property Address:</t>
  </si>
  <si>
    <t>Base Price:</t>
  </si>
  <si>
    <t>Base Rate/Price/Margin</t>
  </si>
  <si>
    <t>Final Rate/Price/Mgn after Adj.</t>
  </si>
  <si>
    <t>State Adjustor</t>
  </si>
  <si>
    <t>Borrower Last Name:</t>
  </si>
  <si>
    <t>Borrower First Name:</t>
  </si>
  <si>
    <t>City, State, Zip:</t>
  </si>
  <si>
    <t>Wholesale Registration / Rate Lock Request Form</t>
  </si>
  <si>
    <t xml:space="preserve"> Lock Period:</t>
  </si>
  <si>
    <t>Section 1 - Loan Information</t>
  </si>
  <si>
    <t>Section 2 - Rate / Price Information</t>
  </si>
  <si>
    <t>Lock</t>
  </si>
  <si>
    <t>LMC Rate Lock Confirmation</t>
  </si>
  <si>
    <t>LMC Signature:</t>
  </si>
  <si>
    <t>Loan Series:</t>
  </si>
  <si>
    <t>LMC Acct Executive:</t>
  </si>
  <si>
    <t>Company / Broker:</t>
  </si>
  <si>
    <t>Purchase Price / Value:</t>
  </si>
  <si>
    <t>Est. Closing Date:</t>
  </si>
  <si>
    <t>Lock Expiration Date:</t>
  </si>
  <si>
    <t>** If form is incomplete or incorrect then the Registration / Lock Request will not be processed **</t>
  </si>
  <si>
    <t>Series</t>
  </si>
  <si>
    <t>Broker Origination Fee:</t>
  </si>
  <si>
    <t>Mid Fico Score:</t>
  </si>
  <si>
    <t>Single Family Attached</t>
  </si>
  <si>
    <t>Prepayment Penalty:</t>
  </si>
  <si>
    <t>Prepay</t>
  </si>
  <si>
    <t>Lock Desk Hours</t>
  </si>
  <si>
    <t>Handwritten lock requests will not be accepted</t>
  </si>
  <si>
    <t>DTI:</t>
  </si>
  <si>
    <t>Register/Float</t>
  </si>
  <si>
    <t>Revision</t>
  </si>
  <si>
    <t>Extension</t>
  </si>
  <si>
    <t>Original Lock Date:</t>
  </si>
  <si>
    <t>Today's Date:</t>
  </si>
  <si>
    <t>Borrower's Email:</t>
  </si>
  <si>
    <t>Base loan amount:</t>
  </si>
  <si>
    <t>Rate lock confirmations do not constitute loan approval</t>
  </si>
  <si>
    <t xml:space="preserve">Email: lockdesk@luxurymortgage.com </t>
  </si>
  <si>
    <t>Email: lockdesk@luxurymortgage.com</t>
  </si>
  <si>
    <t>12 Month Treasury</t>
  </si>
  <si>
    <t>1 Year</t>
  </si>
  <si>
    <t>Loan Officer NMLS #:</t>
  </si>
  <si>
    <t>Centurion</t>
  </si>
  <si>
    <t>Lender Paid Premium:</t>
  </si>
  <si>
    <t>(only allowed when LPCP is selected)</t>
  </si>
  <si>
    <t>(only allowed when BPCP is selected)</t>
  </si>
  <si>
    <r>
      <rPr>
        <b/>
        <sz val="12"/>
        <color indexed="10"/>
        <rFont val="Arial"/>
        <family val="2"/>
      </rPr>
      <t>(Price Premium)</t>
    </r>
    <r>
      <rPr>
        <b/>
        <sz val="12"/>
        <rFont val="Arial"/>
        <family val="2"/>
      </rPr>
      <t>/Discount to LMC:</t>
    </r>
  </si>
  <si>
    <t>Comp</t>
  </si>
  <si>
    <t>Type of Compensation:</t>
  </si>
  <si>
    <t>to create a drop down</t>
  </si>
  <si>
    <t>1. go to the area that you want the cell range to be</t>
  </si>
  <si>
    <t>12:00 PM - 5:00 PM EST</t>
  </si>
  <si>
    <t>9:00 AM - 2:00 PM PST</t>
  </si>
  <si>
    <t>Extension Cost</t>
  </si>
  <si>
    <t>CAPS</t>
  </si>
  <si>
    <t>2/2/5</t>
  </si>
  <si>
    <t>5/2/5</t>
  </si>
  <si>
    <t xml:space="preserve">4. Click on data, data definition, click list, and put in source, hit ok </t>
  </si>
  <si>
    <t>2.Name the cell, doc typr, extension, property type, list the items below it</t>
  </si>
  <si>
    <t>3. On the excel, select the cell that you would like the list to be</t>
  </si>
  <si>
    <t>45 days*</t>
  </si>
  <si>
    <t>Ext # of days:</t>
  </si>
  <si>
    <r>
      <t>(</t>
    </r>
    <r>
      <rPr>
        <sz val="12"/>
        <color indexed="10"/>
        <rFont val="Arial"/>
        <family val="2"/>
      </rPr>
      <t>editable type here</t>
    </r>
    <r>
      <rPr>
        <sz val="12"/>
        <rFont val="Arial"/>
        <family val="2"/>
      </rPr>
      <t>)</t>
    </r>
  </si>
  <si>
    <t>CLTV/FICO</t>
  </si>
  <si>
    <t xml:space="preserve">Registration </t>
  </si>
  <si>
    <t>Registration Checklist</t>
  </si>
  <si>
    <r>
      <t xml:space="preserve">Lock Request  </t>
    </r>
    <r>
      <rPr>
        <b/>
        <sz val="10"/>
        <rFont val="Arial"/>
        <family val="2"/>
      </rPr>
      <t>- Allowed after LMC Disclosure</t>
    </r>
  </si>
  <si>
    <t>Co-Borrower's Email:</t>
  </si>
  <si>
    <t>Loan Officer Name:</t>
  </si>
  <si>
    <t>Loan Officer Phone:</t>
  </si>
  <si>
    <t>Loan Officer Email</t>
  </si>
  <si>
    <t>Processor Name</t>
  </si>
  <si>
    <t>Processor Email</t>
  </si>
  <si>
    <t>Processor Phone</t>
  </si>
  <si>
    <t>(premium may only be used toward 3rd party fees)</t>
  </si>
  <si>
    <t>10/1 LIBOR ARM</t>
  </si>
  <si>
    <t>7/1 LIBOR ARM</t>
  </si>
  <si>
    <t>5/1 LIBOR ARM</t>
  </si>
  <si>
    <t>20 Year Fixed</t>
  </si>
  <si>
    <t>Bank Statements</t>
  </si>
  <si>
    <t>Asset Qualifier</t>
  </si>
  <si>
    <t>Investment Property Cash Flow</t>
  </si>
  <si>
    <t>Simple Access Portfolio</t>
  </si>
  <si>
    <t>30 days*</t>
  </si>
  <si>
    <t>60 days*</t>
  </si>
  <si>
    <t>5 Year</t>
  </si>
  <si>
    <t>7 Year</t>
  </si>
  <si>
    <t>I/O Period</t>
  </si>
  <si>
    <t>15 Year Fixed</t>
  </si>
  <si>
    <t>Lender Paid</t>
  </si>
  <si>
    <t>Borrower Paid</t>
  </si>
  <si>
    <t>Credit Event 0-2 Years</t>
  </si>
  <si>
    <t>Credit Event 2-4 Years</t>
  </si>
  <si>
    <t>Bank Stmt DTI &gt; 43%</t>
  </si>
  <si>
    <t>1 X 30 past 12 mos</t>
  </si>
  <si>
    <t>45 Day Lock</t>
  </si>
  <si>
    <t>60 Day Lock</t>
  </si>
  <si>
    <t>Luxury Mortgage Corp.</t>
  </si>
  <si>
    <t>Form Action</t>
  </si>
  <si>
    <t>Registration</t>
  </si>
  <si>
    <t>Submission</t>
  </si>
  <si>
    <t>Lock Request</t>
  </si>
  <si>
    <t>Lock Extension</t>
  </si>
  <si>
    <t xml:space="preserve">Broker Informtaion </t>
  </si>
  <si>
    <t>Company name</t>
  </si>
  <si>
    <t>Contact Phone</t>
  </si>
  <si>
    <t>Branch Address</t>
  </si>
  <si>
    <t xml:space="preserve">Contact Email </t>
  </si>
  <si>
    <t>Transaction Information</t>
  </si>
  <si>
    <t>Transaction Type</t>
  </si>
  <si>
    <t>LTV/CLTV</t>
  </si>
  <si>
    <t>Loan Program</t>
  </si>
  <si>
    <t xml:space="preserve">Borrower </t>
  </si>
  <si>
    <t>Borrower  (Last, First)</t>
  </si>
  <si>
    <t>Co-Borrower (Last, First)</t>
  </si>
  <si>
    <t>Loan Series</t>
  </si>
  <si>
    <t>City, State</t>
  </si>
  <si>
    <t xml:space="preserve">Address </t>
  </si>
  <si>
    <t>SS No</t>
  </si>
  <si>
    <t xml:space="preserve">Subject Property Informaion </t>
  </si>
  <si>
    <t>Impounds</t>
  </si>
  <si>
    <t xml:space="preserve">File Contacts </t>
  </si>
  <si>
    <t>Address</t>
  </si>
  <si>
    <t>City</t>
  </si>
  <si>
    <t>State/ Zip</t>
  </si>
  <si>
    <t>NMLS ID</t>
  </si>
  <si>
    <t>ST License</t>
  </si>
  <si>
    <t>Contact NMLS</t>
  </si>
  <si>
    <t xml:space="preserve">email </t>
  </si>
  <si>
    <t>Phone</t>
  </si>
  <si>
    <t>Realtor Buyer</t>
  </si>
  <si>
    <t xml:space="preserve">Realtor Seller </t>
  </si>
  <si>
    <t>Settlement Agent</t>
  </si>
  <si>
    <t xml:space="preserve">Company </t>
  </si>
  <si>
    <t>Contact</t>
  </si>
  <si>
    <t>Title Company</t>
  </si>
  <si>
    <t>Loan Fees</t>
  </si>
  <si>
    <t>Origination Fee</t>
  </si>
  <si>
    <t xml:space="preserve">Discount </t>
  </si>
  <si>
    <t>Appraisal</t>
  </si>
  <si>
    <t>Application</t>
  </si>
  <si>
    <t>Doc Prep</t>
  </si>
  <si>
    <t>Processing</t>
  </si>
  <si>
    <t>Underwriting</t>
  </si>
  <si>
    <t>%</t>
  </si>
  <si>
    <t>$</t>
  </si>
  <si>
    <t>eMail address</t>
  </si>
  <si>
    <t>eMail Address</t>
  </si>
  <si>
    <t xml:space="preserve">Loan Program Pricing and Fees </t>
  </si>
  <si>
    <t xml:space="preserve">Wholesale Lender Registration / Submission / Lock Request fom </t>
  </si>
  <si>
    <t xml:space="preserve">Base </t>
  </si>
  <si>
    <t xml:space="preserve">Rate Sheet Date </t>
  </si>
  <si>
    <t>Loan Feature Adjustments</t>
  </si>
  <si>
    <t>Test Broker Name</t>
  </si>
  <si>
    <t>124 Main Street</t>
  </si>
  <si>
    <t>City, State, Zip</t>
  </si>
  <si>
    <t>Stamford, CT 06091</t>
  </si>
  <si>
    <t>Brett Test</t>
  </si>
  <si>
    <t>203.555.1212</t>
  </si>
  <si>
    <t>bmosello@gmail.com</t>
  </si>
  <si>
    <t xml:space="preserve">Final Pricing </t>
  </si>
  <si>
    <r>
      <t xml:space="preserve">Contact Name </t>
    </r>
    <r>
      <rPr>
        <sz val="10"/>
        <color theme="1" tint="0.249977111117893"/>
        <rFont val="Calibri"/>
        <family val="2"/>
        <scheme val="minor"/>
      </rPr>
      <t>(First, Last)</t>
    </r>
  </si>
  <si>
    <t>/</t>
  </si>
  <si>
    <t>(editable type here)</t>
  </si>
  <si>
    <t>JAIME TO LIST</t>
  </si>
  <si>
    <t>Select action type here</t>
  </si>
  <si>
    <t>Lock Desk Hours  12:00 PM - 5:00 PM EST    9:00 AM - 2:00 PM PST</t>
  </si>
  <si>
    <t>-</t>
  </si>
  <si>
    <t>&lt;&lt;</t>
  </si>
  <si>
    <t>Doc Type</t>
  </si>
  <si>
    <t>LMC Loan Number</t>
  </si>
  <si>
    <t xml:space="preserve">Loan Program </t>
  </si>
  <si>
    <t>5/1 ARM</t>
  </si>
  <si>
    <t>7/1 ARM</t>
  </si>
  <si>
    <t>10/1 ARM</t>
  </si>
  <si>
    <t>15 Yr Fixed</t>
  </si>
  <si>
    <t>20 Yr Fixed</t>
  </si>
  <si>
    <t>30 Yr Fixed</t>
  </si>
  <si>
    <t xml:space="preserve">Credit events </t>
  </si>
  <si>
    <t>Never</t>
  </si>
  <si>
    <t>In previous 1-24 Months</t>
  </si>
  <si>
    <t>In previous 24-48 Months</t>
  </si>
  <si>
    <t>More than 4 years ago</t>
  </si>
  <si>
    <t>After Registration</t>
  </si>
  <si>
    <t>Bank Statement</t>
  </si>
  <si>
    <t>Investor Cash Flow</t>
  </si>
  <si>
    <t>Luxury Mortgage Fees</t>
  </si>
  <si>
    <t>DTI</t>
  </si>
  <si>
    <t>Float</t>
  </si>
  <si>
    <t>Rate Action</t>
  </si>
  <si>
    <t>Lock Days/ Action</t>
  </si>
  <si>
    <t>Occupancy Type</t>
  </si>
  <si>
    <t>Credit Score</t>
  </si>
  <si>
    <t>Prepay Penalty</t>
  </si>
  <si>
    <t>Subject Address</t>
  </si>
  <si>
    <t>Top Line</t>
  </si>
  <si>
    <t xml:space="preserve">Second Line </t>
  </si>
  <si>
    <t>Final Fees</t>
  </si>
  <si>
    <t xml:space="preserve">Please confirm fee's before uploading to LMC Lender Connect. </t>
  </si>
  <si>
    <t>Once we received you will not be able to change</t>
  </si>
  <si>
    <t xml:space="preserve">Fields marked in green are required for the loan action </t>
  </si>
  <si>
    <t xml:space="preserve">Complete registration form and upload to LMC Lender Connect </t>
  </si>
  <si>
    <t>&lt;&lt;&lt;&lt; DO NOT DELETE</t>
  </si>
  <si>
    <t xml:space="preserve">Total Lender/TPO Fees </t>
  </si>
  <si>
    <t>Rate lock requests must be upload to Loan Action Form - Lock Request/Confirmation doc in Lender Connect</t>
  </si>
  <si>
    <t>IMPORTANT: Rate lock requests must be uploaded to the * Loan Action Form - Lock Request/Confirmation document in Lender Connect</t>
  </si>
  <si>
    <t>Subordinate Financing</t>
  </si>
  <si>
    <t>Purchase Price</t>
  </si>
  <si>
    <t>Appraised Value</t>
  </si>
  <si>
    <t>15 FRM</t>
  </si>
  <si>
    <t>20 FRM</t>
  </si>
  <si>
    <t>30 FRM</t>
  </si>
  <si>
    <t xml:space="preserve">Broker Information </t>
  </si>
  <si>
    <t>Escrows/Impounds</t>
  </si>
  <si>
    <t>Waive All</t>
  </si>
  <si>
    <t>Notes to LMC:</t>
  </si>
  <si>
    <t>State</t>
  </si>
  <si>
    <t>NY</t>
  </si>
  <si>
    <t>MA</t>
  </si>
  <si>
    <t>Please advise if loan is an exception, unusual/relevant circumstances, special pricing, etc.</t>
  </si>
  <si>
    <t>Credit Event*</t>
  </si>
  <si>
    <t>Debt Service Coverage Ratio</t>
  </si>
  <si>
    <t>TX</t>
  </si>
  <si>
    <t>Others</t>
  </si>
  <si>
    <t>Floating-Revision</t>
  </si>
  <si>
    <t>Lock Extension/Revision</t>
  </si>
  <si>
    <t>Primary Residence</t>
  </si>
  <si>
    <t>Second Home</t>
  </si>
  <si>
    <t>Investment Property</t>
  </si>
  <si>
    <t>Personal</t>
  </si>
  <si>
    <t>Other</t>
  </si>
  <si>
    <t>NJ</t>
  </si>
  <si>
    <t>49-84 Months Ago</t>
  </si>
  <si>
    <t>85-120 Months Ago</t>
  </si>
  <si>
    <t>&gt;120 Months Ago</t>
  </si>
  <si>
    <t>Personal Statements</t>
  </si>
  <si>
    <t>Business Method One</t>
  </si>
  <si>
    <t>Business Method Two</t>
  </si>
  <si>
    <t>Business Method Three</t>
  </si>
  <si>
    <t>Business Method Four</t>
  </si>
  <si>
    <t>10 days</t>
  </si>
  <si>
    <t>15 days</t>
  </si>
  <si>
    <t>Escrow All</t>
  </si>
  <si>
    <t>Escrow Insurance Only</t>
  </si>
  <si>
    <t>Escrow Taxes Only</t>
  </si>
  <si>
    <t>30 FRM IO</t>
  </si>
  <si>
    <t>15 years</t>
  </si>
  <si>
    <t>20 years</t>
  </si>
  <si>
    <t>30 years</t>
  </si>
  <si>
    <t>Loan Term</t>
  </si>
  <si>
    <t>Broker Compensation</t>
  </si>
  <si>
    <t>IO?</t>
  </si>
  <si>
    <t>Discount to LMC</t>
  </si>
  <si>
    <t>Simple Prime</t>
  </si>
  <si>
    <t>Simple Access</t>
  </si>
  <si>
    <t>1099 Only</t>
  </si>
  <si>
    <t>Bank Statement/1099 Method</t>
  </si>
  <si>
    <t>*See Guidelines for Definition</t>
  </si>
  <si>
    <t>Second Appraisal</t>
  </si>
  <si>
    <t>CPA Expense Letter</t>
  </si>
  <si>
    <t>CPA Profit and Loss Statement</t>
  </si>
  <si>
    <t>Flood Certification</t>
  </si>
  <si>
    <t>Tax Service Fee</t>
  </si>
  <si>
    <t>Second Appraisal AMC Fee</t>
  </si>
  <si>
    <t>Chosen Pricing</t>
  </si>
  <si>
    <t>Using Departing Residence Rents?</t>
  </si>
  <si>
    <t>Departing Residence Appraisal</t>
  </si>
  <si>
    <t>Departing Residence AMC Fee</t>
  </si>
  <si>
    <t>Appraisal AMC Fee</t>
  </si>
  <si>
    <t>&gt;=1.0</t>
  </si>
  <si>
    <t>Purchase Only:</t>
  </si>
  <si>
    <t>All Transactions:</t>
  </si>
  <si>
    <t>Mortgage Contingency Date:</t>
  </si>
  <si>
    <t>Close of Escrow Date:</t>
  </si>
  <si>
    <t>Estimated Doc Signing Date:</t>
  </si>
  <si>
    <t>&lt;24 Months Ago</t>
  </si>
  <si>
    <t>25-48 Months Ago</t>
  </si>
  <si>
    <t>Uniform Expense Ratio</t>
  </si>
  <si>
    <t>7/6 ARM</t>
  </si>
  <si>
    <t>7/6 ARM IO</t>
  </si>
  <si>
    <t>10/6 ARM</t>
  </si>
  <si>
    <t>10/6 ARM IO</t>
  </si>
  <si>
    <t>5/6 ARM</t>
  </si>
  <si>
    <t>Loan Action Form</t>
  </si>
  <si>
    <r>
      <rPr>
        <b/>
        <sz val="10"/>
        <color theme="1"/>
        <rFont val="Arial"/>
        <family val="2"/>
      </rPr>
      <t>Step 1</t>
    </r>
    <r>
      <rPr>
        <sz val="10"/>
        <color theme="1"/>
        <rFont val="Arial"/>
        <family val="2"/>
      </rPr>
      <t xml:space="preserve"> Select action type here</t>
    </r>
  </si>
  <si>
    <r>
      <rPr>
        <b/>
        <sz val="10"/>
        <color theme="1"/>
        <rFont val="Arial"/>
        <family val="2"/>
      </rPr>
      <t>Step 2</t>
    </r>
    <r>
      <rPr>
        <sz val="10"/>
        <color theme="1"/>
        <rFont val="Arial"/>
        <family val="2"/>
      </rPr>
      <t xml:space="preserve"> Complete ALL Green Fields</t>
    </r>
  </si>
  <si>
    <r>
      <rPr>
        <b/>
        <sz val="10"/>
        <color theme="1"/>
        <rFont val="Arial"/>
        <family val="2"/>
      </rPr>
      <t>Step 3</t>
    </r>
    <r>
      <rPr>
        <sz val="10"/>
        <color theme="1"/>
        <rFont val="Arial"/>
        <family val="2"/>
      </rPr>
      <t xml:space="preserve"> Save Form as a PDF</t>
    </r>
  </si>
  <si>
    <r>
      <rPr>
        <b/>
        <sz val="10"/>
        <color theme="1"/>
        <rFont val="Arial"/>
        <family val="2"/>
      </rPr>
      <t>Step 4</t>
    </r>
    <r>
      <rPr>
        <sz val="10"/>
        <color theme="1"/>
        <rFont val="Arial"/>
        <family val="2"/>
      </rPr>
      <t xml:space="preserve"> Upload to LMC Lender Connect</t>
    </r>
  </si>
  <si>
    <t>Contact Name (First, Last)</t>
  </si>
  <si>
    <r>
      <rPr>
        <b/>
        <sz val="10"/>
        <color theme="0"/>
        <rFont val="Arial"/>
        <family val="2"/>
      </rPr>
      <t>NOTE</t>
    </r>
    <r>
      <rPr>
        <sz val="10"/>
        <color theme="0"/>
        <rFont val="Arial"/>
        <family val="2"/>
      </rPr>
      <t xml:space="preserve"> If no realtor on transaction enter "No Agent" in the company name</t>
    </r>
  </si>
  <si>
    <t>Select</t>
  </si>
  <si>
    <t xml:space="preserve">Will any fees charged to the borrower be paid to an entity that the broker has an affiliate relationship with?
</t>
  </si>
  <si>
    <t>Rate/Term Refinance</t>
  </si>
  <si>
    <t>Cash Out Refinance</t>
  </si>
  <si>
    <t>SimpleMae</t>
  </si>
  <si>
    <t>40 FRM IO</t>
  </si>
  <si>
    <t>&lt;1.0</t>
  </si>
  <si>
    <t>40 Years</t>
  </si>
  <si>
    <t>Warrantable Condo</t>
  </si>
  <si>
    <t>Non-Warrantable Condo</t>
  </si>
  <si>
    <t>50(a)(4)</t>
  </si>
  <si>
    <t>50(a)(6)</t>
  </si>
  <si>
    <t>50(f)(2)</t>
  </si>
  <si>
    <r>
      <t>Max Prices-</t>
    </r>
    <r>
      <rPr>
        <u/>
        <sz val="10"/>
        <color theme="1" tint="0.34998626667073579"/>
        <rFont val="Arial"/>
        <family val="2"/>
      </rPr>
      <t>See Rate Sheet</t>
    </r>
  </si>
  <si>
    <t>3 Yr 3%</t>
  </si>
  <si>
    <t>2 Yr 3%</t>
  </si>
  <si>
    <t>1 Yr 3%</t>
  </si>
  <si>
    <t>5 Yr 3%</t>
  </si>
  <si>
    <t>4Yr 3%</t>
  </si>
  <si>
    <t>5/6 ARM 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</si>
</sst>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3">
    <numFmt numFmtId="43" formatCode="_(* #,##0.00_);_(* \(#,##0.00\);_(* &quot;-&quot;??_);_(@_)"/>
    <numFmt numFmtId="164" formatCode="[$-409]mmmm\ d\,\ yyyy;@"/>
    <numFmt numFmtId="165" formatCode="0.000"/>
    <numFmt numFmtId="166" formatCode="0.000_);[Red]\(0.000\)"/>
    <numFmt numFmtId="167" formatCode="0.000_);\(0.000\)"/>
    <numFmt numFmtId="168" formatCode="0.000_);[Black]\(0.000\)"/>
    <numFmt numFmtId="169" formatCode="000\-00\-0000"/>
    <numFmt numFmtId="170" formatCode="&quot;$&quot;#,##0.00"/>
    <numFmt numFmtId="171" formatCode="0.0"/>
    <numFmt numFmtId="172" formatCode="_(* #,##0_);_(* \(#,##0\);_(* &quot;-&quot;??_);_(@_)"/>
    <numFmt numFmtId="173" formatCode="_(* #,##0.00_);_(* \(#,##0.00\);_(* &quot;-&quot;???_);_(@_)"/>
    <numFmt numFmtId="174" formatCode="#,##0.000"/>
    <numFmt numFmtId="175" formatCode="_(* #,##0_);_(* \(#,##0\);_(* &quot;-&quot;???_);_(@_)"/>
  </numFmts>
  <fonts count="85" x14ac:knownFonts="1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i/>
      <sz val="10"/>
      <color indexed="10"/>
      <name val="Arial"/>
      <family val="2"/>
    </font>
    <font>
      <i/>
      <sz val="10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  <font>
      <b/>
      <u/>
      <sz val="12"/>
      <name val="Arial"/>
      <family val="2"/>
    </font>
    <font>
      <b/>
      <i/>
      <sz val="12"/>
      <color indexed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u/>
      <sz val="10"/>
      <color indexed="12"/>
      <name val="Arial"/>
      <family val="2"/>
    </font>
    <font>
      <b/>
      <sz val="16"/>
      <name val="Arial"/>
      <family val="2"/>
    </font>
    <font>
      <b/>
      <sz val="14"/>
      <color indexed="10"/>
      <name val="Arial"/>
      <family val="2"/>
    </font>
    <font>
      <i/>
      <sz val="14"/>
      <name val="Arial"/>
      <family val="2"/>
    </font>
    <font>
      <b/>
      <i/>
      <sz val="14"/>
      <name val="Arial"/>
      <family val="2"/>
    </font>
    <font>
      <sz val="14"/>
      <name val="Arial"/>
      <family val="2"/>
    </font>
    <font>
      <b/>
      <sz val="12"/>
      <color indexed="10"/>
      <name val="Arial"/>
      <family val="2"/>
    </font>
    <font>
      <sz val="11"/>
      <name val="Arial"/>
      <family val="2"/>
    </font>
    <font>
      <sz val="12"/>
      <color indexed="10"/>
      <name val="Arial"/>
      <family val="2"/>
    </font>
    <font>
      <b/>
      <sz val="11"/>
      <color rgb="FFFF0000"/>
      <name val="Arial"/>
      <family val="2"/>
    </font>
    <font>
      <sz val="24"/>
      <name val="Century Gothic"/>
      <family val="2"/>
    </font>
    <font>
      <b/>
      <sz val="14"/>
      <name val="Century Gothic"/>
      <family val="2"/>
    </font>
    <font>
      <b/>
      <sz val="11"/>
      <name val="Century Gothic"/>
      <family val="2"/>
    </font>
    <font>
      <sz val="10"/>
      <name val="Century Gothic"/>
      <family val="2"/>
    </font>
    <font>
      <sz val="12"/>
      <name val="Century Gothic"/>
      <family val="2"/>
    </font>
    <font>
      <i/>
      <sz val="12"/>
      <name val="Century Gothic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i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u/>
      <sz val="12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color indexed="10"/>
      <name val="Calibri"/>
      <family val="2"/>
      <scheme val="minor"/>
    </font>
    <font>
      <sz val="10"/>
      <name val="Arial"/>
      <family val="2"/>
    </font>
    <font>
      <sz val="16"/>
      <name val="Calibri"/>
      <family val="2"/>
      <scheme val="minor"/>
    </font>
    <font>
      <sz val="18"/>
      <name val="Calibri"/>
      <family val="2"/>
      <scheme val="minor"/>
    </font>
    <font>
      <sz val="26"/>
      <color theme="1" tint="0.499984740745262"/>
      <name val="Century Gothic"/>
      <family val="2"/>
    </font>
    <font>
      <sz val="18"/>
      <color theme="1" tint="0.499984740745262"/>
      <name val="Century Gothic"/>
      <family val="2"/>
    </font>
    <font>
      <i/>
      <sz val="16"/>
      <color theme="1" tint="0.249977111117893"/>
      <name val="Calibri"/>
      <family val="2"/>
      <scheme val="minor"/>
    </font>
    <font>
      <sz val="16"/>
      <color theme="1" tint="0.249977111117893"/>
      <name val="Calibri"/>
      <family val="2"/>
      <scheme val="minor"/>
    </font>
    <font>
      <b/>
      <sz val="16"/>
      <color theme="1" tint="0.249977111117893"/>
      <name val="Calibri"/>
      <family val="2"/>
      <scheme val="minor"/>
    </font>
    <font>
      <b/>
      <sz val="10"/>
      <color theme="1" tint="0.249977111117893"/>
      <name val="Arial"/>
      <family val="2"/>
    </font>
    <font>
      <b/>
      <i/>
      <sz val="16"/>
      <color theme="1" tint="0.249977111117893"/>
      <name val="Calibri"/>
      <family val="2"/>
      <scheme val="minor"/>
    </font>
    <font>
      <sz val="10"/>
      <color theme="1" tint="0.249977111117893"/>
      <name val="Arial"/>
      <family val="2"/>
    </font>
    <font>
      <sz val="16"/>
      <color theme="1" tint="0.249977111117893"/>
      <name val="Arial"/>
      <family val="2"/>
    </font>
    <font>
      <sz val="10"/>
      <color theme="1" tint="0.249977111117893"/>
      <name val="Calibri"/>
      <family val="2"/>
      <scheme val="minor"/>
    </font>
    <font>
      <sz val="14"/>
      <color theme="1" tint="0.249977111117893"/>
      <name val="Calibri"/>
      <family val="2"/>
      <scheme val="minor"/>
    </font>
    <font>
      <sz val="20"/>
      <color theme="1" tint="0.249977111117893"/>
      <name val="Arial"/>
      <family val="2"/>
    </font>
    <font>
      <sz val="10"/>
      <color theme="0" tint="-0.34998626667073579"/>
      <name val="Arial"/>
      <family val="2"/>
    </font>
    <font>
      <sz val="10"/>
      <color theme="1" tint="0.34998626667073579"/>
      <name val="Arial"/>
      <family val="2"/>
    </font>
    <font>
      <sz val="10"/>
      <color theme="1" tint="0.499984740745262"/>
      <name val="Arial"/>
      <family val="2"/>
    </font>
    <font>
      <sz val="12"/>
      <name val="Calibri"/>
      <family val="2"/>
    </font>
    <font>
      <sz val="24"/>
      <name val="Calibri"/>
      <family val="2"/>
    </font>
    <font>
      <b/>
      <sz val="11"/>
      <color theme="1" tint="0.499984740745262"/>
      <name val="Arial"/>
      <family val="2"/>
    </font>
    <font>
      <i/>
      <sz val="12"/>
      <color theme="1" tint="0.499984740745262"/>
      <name val="Arial"/>
      <family val="2"/>
    </font>
    <font>
      <b/>
      <u/>
      <sz val="16"/>
      <color theme="1" tint="0.249977111117893"/>
      <name val="Calibri"/>
      <family val="2"/>
      <scheme val="minor"/>
    </font>
    <font>
      <b/>
      <sz val="14"/>
      <color theme="1" tint="0.249977111117893"/>
      <name val="Calibri"/>
      <family val="2"/>
      <scheme val="minor"/>
    </font>
    <font>
      <sz val="11"/>
      <name val="Calibri"/>
      <family val="2"/>
    </font>
    <font>
      <b/>
      <sz val="11"/>
      <name val="Calibri"/>
      <family val="2"/>
    </font>
    <font>
      <sz val="10"/>
      <color theme="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10"/>
      <color theme="1" tint="0.34998626667073579"/>
      <name val="Arial"/>
      <family val="2"/>
    </font>
    <font>
      <b/>
      <u/>
      <sz val="10"/>
      <color theme="1" tint="0.34998626667073579"/>
      <name val="Arial"/>
      <family val="2"/>
    </font>
    <font>
      <b/>
      <sz val="10"/>
      <color theme="1" tint="0.34998626667073579"/>
      <name val="Arial"/>
      <family val="2"/>
    </font>
    <font>
      <u/>
      <sz val="10"/>
      <color theme="1" tint="0.249977111117893"/>
      <name val="Arial"/>
      <family val="2"/>
    </font>
    <font>
      <b/>
      <i/>
      <sz val="10"/>
      <color theme="1" tint="0.249977111117893"/>
      <name val="Arial"/>
      <family val="2"/>
    </font>
    <font>
      <u/>
      <sz val="10"/>
      <color theme="1" tint="0.34998626667073579"/>
      <name val="Arial"/>
      <family val="2"/>
    </font>
    <font>
      <b/>
      <i/>
      <sz val="10"/>
      <name val="Arial"/>
      <family val="2"/>
    </font>
    <font>
      <i/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6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theme="0" tint="-0.14990691854609822"/>
      </top>
      <bottom/>
      <diagonal/>
    </border>
    <border>
      <left/>
      <right style="thin">
        <color theme="0" tint="-0.14990691854609822"/>
      </right>
      <top style="thin">
        <color theme="0" tint="-0.14990691854609822"/>
      </top>
      <bottom/>
      <diagonal/>
    </border>
    <border>
      <left/>
      <right style="thin">
        <color theme="0" tint="-0.14990691854609822"/>
      </right>
      <top/>
      <bottom/>
      <diagonal/>
    </border>
    <border>
      <left/>
      <right/>
      <top/>
      <bottom style="thin">
        <color theme="0" tint="-0.14990691854609822"/>
      </bottom>
      <diagonal/>
    </border>
    <border>
      <left/>
      <right style="thin">
        <color theme="0" tint="-0.14990691854609822"/>
      </right>
      <top/>
      <bottom style="thin">
        <color theme="0" tint="-0.14990691854609822"/>
      </bottom>
      <diagonal/>
    </border>
    <border>
      <left/>
      <right/>
      <top/>
      <bottom style="thin">
        <color indexed="64"/>
      </bottom>
      <diagonal/>
    </border>
    <border>
      <left style="thin">
        <color theme="0" tint="-0.1498764000366222"/>
      </left>
      <right/>
      <top/>
      <bottom/>
      <diagonal/>
    </border>
    <border>
      <left style="thin">
        <color theme="0" tint="-0.1498764000366222"/>
      </left>
      <right/>
      <top style="thin">
        <color theme="0" tint="-0.1498458815271462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/>
      <bottom style="thin">
        <color theme="1" tint="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theme="0" tint="-0.499984740745262"/>
      </top>
      <bottom/>
      <diagonal/>
    </border>
    <border>
      <left/>
      <right/>
      <top/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14996795556505021"/>
      </top>
      <bottom style="thin">
        <color theme="0" tint="-0.14993743705557422"/>
      </bottom>
      <diagonal/>
    </border>
    <border>
      <left style="thin">
        <color theme="0" tint="-0.1498764000366222"/>
      </left>
      <right/>
      <top/>
      <bottom style="thin">
        <color theme="0" tint="-0.1498458815271462"/>
      </bottom>
      <diagonal/>
    </border>
    <border>
      <left/>
      <right/>
      <top style="thin">
        <color theme="0" tint="-0.499984740745262"/>
      </top>
      <bottom style="thin">
        <color theme="0" tint="-0.14996795556505021"/>
      </bottom>
      <diagonal/>
    </border>
    <border>
      <left style="thin">
        <color rgb="FFFF0000"/>
      </left>
      <right style="thin">
        <color rgb="FFFF0000"/>
      </right>
      <top style="thin">
        <color rgb="FFFF0000"/>
      </top>
      <bottom style="thin">
        <color rgb="FFFF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theme="0" tint="-0.14996795556505021"/>
      </top>
      <bottom/>
      <diagonal/>
    </border>
    <border>
      <left style="thin">
        <color rgb="FFF9FBFD"/>
      </left>
      <right style="thin">
        <color rgb="FFF9FBFD"/>
      </right>
      <top style="thin">
        <color rgb="FFF9FBFD"/>
      </top>
      <bottom style="thin">
        <color rgb="FFF9FBFD"/>
      </bottom>
      <diagonal/>
    </border>
    <border>
      <left/>
      <right style="thin">
        <color rgb="FFF9FBFD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4">
    <xf numFmtId="0" fontId="0" fillId="0" borderId="0"/>
    <xf numFmtId="0" fontId="18" fillId="0" borderId="0" applyNumberFormat="0" applyFill="0" applyBorder="0" applyAlignment="0" applyProtection="0">
      <alignment vertical="top"/>
      <protection locked="0"/>
    </xf>
    <xf numFmtId="43" fontId="44" fillId="0" borderId="0" applyFont="0" applyFill="0" applyBorder="0" applyAlignment="0" applyProtection="0"/>
    <xf numFmtId="9" fontId="71" fillId="0" borderId="0" applyFont="0" applyFill="0" applyBorder="0" applyAlignment="0" applyProtection="0"/>
  </cellStyleXfs>
  <cellXfs count="596">
    <xf numFmtId="0" fontId="0" fillId="0" borderId="0" xfId="0"/>
    <xf numFmtId="0" fontId="0" fillId="2" borderId="0" xfId="0" applyFill="1" applyProtection="1">
      <protection locked="0"/>
    </xf>
    <xf numFmtId="10" fontId="12" fillId="2" borderId="1" xfId="0" applyNumberFormat="1" applyFont="1" applyFill="1" applyBorder="1" applyAlignment="1" applyProtection="1">
      <alignment horizontal="center"/>
    </xf>
    <xf numFmtId="10" fontId="12" fillId="2" borderId="2" xfId="0" applyNumberFormat="1" applyFont="1" applyFill="1" applyBorder="1" applyAlignment="1" applyProtection="1">
      <alignment horizontal="center"/>
    </xf>
    <xf numFmtId="0" fontId="3" fillId="2" borderId="0" xfId="0" applyFont="1" applyFill="1" applyAlignment="1" applyProtection="1">
      <alignment horizontal="right"/>
    </xf>
    <xf numFmtId="0" fontId="3" fillId="2" borderId="0" xfId="0" applyFont="1" applyFill="1" applyAlignment="1" applyProtection="1">
      <alignment horizontal="center"/>
    </xf>
    <xf numFmtId="0" fontId="2" fillId="2" borderId="0" xfId="0" applyFont="1" applyFill="1" applyBorder="1" applyAlignment="1" applyProtection="1">
      <alignment horizontal="right"/>
    </xf>
    <xf numFmtId="0" fontId="14" fillId="2" borderId="0" xfId="0" applyFont="1" applyFill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0" fillId="2" borderId="0" xfId="0" applyFill="1" applyProtection="1"/>
    <xf numFmtId="167" fontId="2" fillId="2" borderId="0" xfId="0" applyNumberFormat="1" applyFont="1" applyFill="1" applyBorder="1" applyAlignment="1" applyProtection="1"/>
    <xf numFmtId="0" fontId="0" fillId="2" borderId="0" xfId="0" applyFill="1"/>
    <xf numFmtId="0" fontId="0" fillId="2" borderId="3" xfId="0" applyFill="1" applyBorder="1" applyProtection="1"/>
    <xf numFmtId="0" fontId="3" fillId="2" borderId="3" xfId="0" applyFont="1" applyFill="1" applyBorder="1" applyAlignment="1" applyProtection="1">
      <alignment horizontal="right"/>
    </xf>
    <xf numFmtId="0" fontId="0" fillId="2" borderId="4" xfId="0" applyFill="1" applyBorder="1" applyProtection="1"/>
    <xf numFmtId="0" fontId="0" fillId="2" borderId="5" xfId="0" applyFill="1" applyBorder="1" applyProtection="1"/>
    <xf numFmtId="0" fontId="3" fillId="2" borderId="5" xfId="0" applyFont="1" applyFill="1" applyBorder="1" applyAlignment="1" applyProtection="1">
      <alignment horizontal="right"/>
    </xf>
    <xf numFmtId="0" fontId="0" fillId="2" borderId="6" xfId="0" applyFill="1" applyBorder="1" applyProtection="1"/>
    <xf numFmtId="0" fontId="0" fillId="2" borderId="0" xfId="0" applyFill="1" applyBorder="1" applyProtection="1"/>
    <xf numFmtId="0" fontId="3" fillId="2" borderId="0" xfId="0" applyFont="1" applyFill="1" applyBorder="1" applyAlignment="1" applyProtection="1">
      <alignment horizontal="right"/>
    </xf>
    <xf numFmtId="0" fontId="0" fillId="2" borderId="7" xfId="0" applyFill="1" applyBorder="1" applyProtection="1"/>
    <xf numFmtId="167" fontId="3" fillId="2" borderId="3" xfId="0" applyNumberFormat="1" applyFont="1" applyFill="1" applyBorder="1" applyAlignment="1" applyProtection="1">
      <alignment horizontal="right"/>
    </xf>
    <xf numFmtId="0" fontId="0" fillId="2" borderId="8" xfId="0" applyFill="1" applyBorder="1" applyProtection="1">
      <protection locked="0"/>
    </xf>
    <xf numFmtId="0" fontId="17" fillId="2" borderId="0" xfId="0" applyFont="1" applyFill="1" applyBorder="1" applyAlignment="1" applyProtection="1">
      <alignment horizontal="right"/>
    </xf>
    <xf numFmtId="0" fontId="0" fillId="2" borderId="9" xfId="0" applyFill="1" applyBorder="1" applyProtection="1"/>
    <xf numFmtId="0" fontId="13" fillId="2" borderId="0" xfId="0" applyFont="1" applyFill="1" applyBorder="1" applyAlignment="1" applyProtection="1">
      <alignment horizontal="center"/>
    </xf>
    <xf numFmtId="169" fontId="12" fillId="2" borderId="0" xfId="0" applyNumberFormat="1" applyFont="1" applyFill="1" applyBorder="1" applyProtection="1"/>
    <xf numFmtId="0" fontId="12" fillId="2" borderId="0" xfId="0" applyFont="1" applyFill="1" applyBorder="1" applyProtection="1"/>
    <xf numFmtId="0" fontId="4" fillId="2" borderId="0" xfId="0" applyFont="1" applyFill="1" applyBorder="1" applyAlignment="1" applyProtection="1"/>
    <xf numFmtId="167" fontId="10" fillId="2" borderId="0" xfId="0" applyNumberFormat="1" applyFont="1" applyFill="1" applyBorder="1" applyAlignment="1" applyProtection="1"/>
    <xf numFmtId="0" fontId="0" fillId="2" borderId="0" xfId="0" applyFill="1" applyBorder="1" applyAlignment="1" applyProtection="1"/>
    <xf numFmtId="0" fontId="12" fillId="2" borderId="0" xfId="0" applyFont="1" applyFill="1" applyProtection="1"/>
    <xf numFmtId="0" fontId="2" fillId="2" borderId="0" xfId="0" applyFont="1" applyFill="1" applyAlignment="1" applyProtection="1">
      <alignment horizontal="right"/>
    </xf>
    <xf numFmtId="49" fontId="13" fillId="2" borderId="10" xfId="0" applyNumberFormat="1" applyFont="1" applyFill="1" applyBorder="1" applyAlignment="1" applyProtection="1">
      <alignment horizontal="center"/>
    </xf>
    <xf numFmtId="0" fontId="19" fillId="2" borderId="0" xfId="0" applyFont="1" applyFill="1" applyBorder="1" applyAlignment="1" applyProtection="1">
      <alignment horizontal="left"/>
    </xf>
    <xf numFmtId="0" fontId="16" fillId="2" borderId="0" xfId="0" applyFont="1" applyFill="1" applyBorder="1" applyAlignment="1" applyProtection="1">
      <alignment horizontal="center"/>
    </xf>
    <xf numFmtId="0" fontId="8" fillId="2" borderId="0" xfId="0" applyFont="1" applyFill="1" applyProtection="1"/>
    <xf numFmtId="0" fontId="7" fillId="2" borderId="0" xfId="0" applyFont="1" applyFill="1" applyAlignment="1" applyProtection="1">
      <alignment horizontal="left"/>
    </xf>
    <xf numFmtId="0" fontId="6" fillId="2" borderId="0" xfId="0" applyFont="1" applyFill="1" applyProtection="1"/>
    <xf numFmtId="0" fontId="2" fillId="2" borderId="0" xfId="0" applyFont="1" applyFill="1" applyBorder="1" applyProtection="1"/>
    <xf numFmtId="0" fontId="8" fillId="0" borderId="0" xfId="0" applyFont="1" applyProtection="1"/>
    <xf numFmtId="0" fontId="2" fillId="0" borderId="0" xfId="0" applyFont="1" applyProtection="1"/>
    <xf numFmtId="0" fontId="0" fillId="0" borderId="0" xfId="0" applyProtection="1"/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20" fillId="2" borderId="0" xfId="0" applyFont="1" applyFill="1" applyAlignment="1" applyProtection="1">
      <alignment horizontal="center"/>
    </xf>
    <xf numFmtId="0" fontId="16" fillId="2" borderId="0" xfId="0" applyFont="1" applyFill="1" applyBorder="1" applyAlignment="1" applyProtection="1">
      <alignment horizontal="right"/>
    </xf>
    <xf numFmtId="0" fontId="0" fillId="2" borderId="2" xfId="0" applyFill="1" applyBorder="1" applyAlignment="1" applyProtection="1"/>
    <xf numFmtId="0" fontId="2" fillId="2" borderId="10" xfId="0" applyFont="1" applyFill="1" applyBorder="1" applyAlignment="1" applyProtection="1">
      <alignment horizontal="right"/>
    </xf>
    <xf numFmtId="167" fontId="3" fillId="2" borderId="0" xfId="0" applyNumberFormat="1" applyFont="1" applyFill="1" applyBorder="1" applyAlignment="1" applyProtection="1">
      <alignment horizontal="center"/>
    </xf>
    <xf numFmtId="168" fontId="15" fillId="2" borderId="3" xfId="0" applyNumberFormat="1" applyFont="1" applyFill="1" applyBorder="1" applyAlignment="1" applyProtection="1">
      <alignment horizontal="center"/>
    </xf>
    <xf numFmtId="0" fontId="0" fillId="2" borderId="0" xfId="0" applyFill="1" applyAlignment="1" applyProtection="1">
      <alignment horizontal="right"/>
    </xf>
    <xf numFmtId="0" fontId="0" fillId="2" borderId="0" xfId="0" applyFill="1" applyBorder="1" applyProtection="1">
      <protection locked="0"/>
    </xf>
    <xf numFmtId="0" fontId="16" fillId="2" borderId="0" xfId="0" applyFont="1" applyFill="1" applyAlignment="1" applyProtection="1"/>
    <xf numFmtId="0" fontId="16" fillId="2" borderId="0" xfId="0" applyFont="1" applyFill="1" applyBorder="1" applyAlignment="1" applyProtection="1"/>
    <xf numFmtId="0" fontId="20" fillId="2" borderId="0" xfId="0" applyFont="1" applyFill="1" applyAlignment="1" applyProtection="1"/>
    <xf numFmtId="0" fontId="20" fillId="2" borderId="9" xfId="0" applyFont="1" applyFill="1" applyBorder="1" applyAlignment="1" applyProtection="1"/>
    <xf numFmtId="0" fontId="0" fillId="0" borderId="8" xfId="0" applyFill="1" applyBorder="1" applyProtection="1">
      <protection locked="0"/>
    </xf>
    <xf numFmtId="0" fontId="0" fillId="2" borderId="0" xfId="0" applyFill="1" applyBorder="1" applyAlignment="1" applyProtection="1">
      <alignment horizontal="left"/>
    </xf>
    <xf numFmtId="0" fontId="0" fillId="0" borderId="0" xfId="0" applyBorder="1" applyAlignment="1"/>
    <xf numFmtId="0" fontId="16" fillId="2" borderId="0" xfId="0" applyFont="1" applyFill="1" applyProtection="1">
      <protection locked="0"/>
    </xf>
    <xf numFmtId="0" fontId="20" fillId="2" borderId="0" xfId="0" applyFont="1" applyFill="1" applyBorder="1" applyAlignment="1" applyProtection="1"/>
    <xf numFmtId="0" fontId="23" fillId="2" borderId="0" xfId="0" applyFont="1" applyFill="1" applyBorder="1" applyAlignment="1" applyProtection="1"/>
    <xf numFmtId="0" fontId="0" fillId="2" borderId="0" xfId="0" applyFill="1" applyBorder="1" applyAlignment="1" applyProtection="1">
      <protection locked="0"/>
    </xf>
    <xf numFmtId="0" fontId="23" fillId="2" borderId="0" xfId="0" applyFont="1" applyFill="1" applyBorder="1" applyAlignment="1" applyProtection="1">
      <alignment horizontal="right"/>
    </xf>
    <xf numFmtId="0" fontId="16" fillId="2" borderId="0" xfId="1" applyFont="1" applyFill="1" applyBorder="1" applyAlignment="1" applyProtection="1"/>
    <xf numFmtId="0" fontId="22" fillId="2" borderId="0" xfId="1" applyFont="1" applyFill="1" applyBorder="1" applyAlignment="1" applyProtection="1">
      <alignment horizontal="right"/>
    </xf>
    <xf numFmtId="0" fontId="0" fillId="2" borderId="9" xfId="0" applyFill="1" applyBorder="1" applyProtection="1">
      <protection locked="0"/>
    </xf>
    <xf numFmtId="0" fontId="2" fillId="2" borderId="0" xfId="0" applyFont="1" applyFill="1" applyAlignment="1" applyProtection="1"/>
    <xf numFmtId="0" fontId="0" fillId="0" borderId="0" xfId="0" applyFill="1" applyBorder="1" applyProtection="1"/>
    <xf numFmtId="168" fontId="9" fillId="2" borderId="5" xfId="0" applyNumberFormat="1" applyFont="1" applyFill="1" applyBorder="1" applyAlignment="1" applyProtection="1"/>
    <xf numFmtId="168" fontId="9" fillId="2" borderId="0" xfId="0" applyNumberFormat="1" applyFont="1" applyFill="1" applyBorder="1" applyAlignment="1" applyProtection="1"/>
    <xf numFmtId="165" fontId="2" fillId="2" borderId="3" xfId="0" applyNumberFormat="1" applyFont="1" applyFill="1" applyBorder="1" applyAlignment="1" applyProtection="1"/>
    <xf numFmtId="167" fontId="2" fillId="2" borderId="11" xfId="0" applyNumberFormat="1" applyFont="1" applyFill="1" applyBorder="1" applyAlignment="1" applyProtection="1"/>
    <xf numFmtId="167" fontId="2" fillId="2" borderId="12" xfId="0" applyNumberFormat="1" applyFont="1" applyFill="1" applyBorder="1" applyAlignment="1" applyProtection="1"/>
    <xf numFmtId="165" fontId="5" fillId="2" borderId="13" xfId="0" applyNumberFormat="1" applyFont="1" applyFill="1" applyBorder="1" applyAlignment="1" applyProtection="1"/>
    <xf numFmtId="167" fontId="7" fillId="2" borderId="0" xfId="0" applyNumberFormat="1" applyFont="1" applyFill="1" applyBorder="1" applyAlignment="1" applyProtection="1">
      <alignment horizontal="left"/>
    </xf>
    <xf numFmtId="0" fontId="7" fillId="2" borderId="3" xfId="0" applyFont="1" applyFill="1" applyBorder="1" applyAlignment="1" applyProtection="1">
      <alignment horizontal="left"/>
    </xf>
    <xf numFmtId="0" fontId="25" fillId="0" borderId="0" xfId="0" applyFont="1" applyAlignment="1" applyProtection="1">
      <alignment horizontal="left"/>
    </xf>
    <xf numFmtId="49" fontId="8" fillId="0" borderId="0" xfId="0" applyNumberFormat="1" applyFont="1" applyProtection="1"/>
    <xf numFmtId="0" fontId="0" fillId="0" borderId="0" xfId="0" applyFont="1" applyProtection="1"/>
    <xf numFmtId="0" fontId="14" fillId="2" borderId="0" xfId="0" applyFont="1" applyFill="1" applyBorder="1" applyAlignment="1" applyProtection="1">
      <alignment horizontal="center"/>
    </xf>
    <xf numFmtId="0" fontId="8" fillId="2" borderId="0" xfId="0" applyFont="1" applyFill="1" applyBorder="1" applyProtection="1"/>
    <xf numFmtId="0" fontId="14" fillId="2" borderId="0" xfId="0" applyFont="1" applyFill="1" applyBorder="1" applyAlignment="1" applyProtection="1">
      <alignment horizontal="left"/>
    </xf>
    <xf numFmtId="0" fontId="0" fillId="2" borderId="0" xfId="0" applyFill="1" applyAlignment="1" applyProtection="1">
      <alignment vertical="top"/>
      <protection locked="0"/>
    </xf>
    <xf numFmtId="0" fontId="8" fillId="2" borderId="0" xfId="0" applyFont="1" applyFill="1" applyAlignment="1" applyProtection="1">
      <protection locked="0"/>
    </xf>
    <xf numFmtId="0" fontId="18" fillId="2" borderId="0" xfId="1" applyFill="1" applyAlignment="1" applyProtection="1">
      <alignment vertical="center"/>
      <protection locked="0"/>
    </xf>
    <xf numFmtId="0" fontId="17" fillId="2" borderId="0" xfId="0" applyFont="1" applyFill="1" applyAlignment="1" applyProtection="1">
      <alignment horizontal="left"/>
    </xf>
    <xf numFmtId="0" fontId="27" fillId="2" borderId="0" xfId="0" applyFont="1" applyFill="1" applyAlignment="1" applyProtection="1">
      <alignment horizontal="left"/>
    </xf>
    <xf numFmtId="0" fontId="17" fillId="2" borderId="0" xfId="0" applyFont="1" applyFill="1" applyBorder="1" applyAlignment="1" applyProtection="1">
      <alignment horizontal="left"/>
    </xf>
    <xf numFmtId="0" fontId="17" fillId="2" borderId="0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left"/>
    </xf>
    <xf numFmtId="0" fontId="19" fillId="2" borderId="0" xfId="0" applyFont="1" applyFill="1" applyAlignment="1" applyProtection="1">
      <alignment horizontal="left"/>
    </xf>
    <xf numFmtId="0" fontId="3" fillId="2" borderId="0" xfId="0" applyFont="1" applyFill="1" applyAlignment="1" applyProtection="1">
      <alignment horizontal="left"/>
    </xf>
    <xf numFmtId="0" fontId="14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</xf>
    <xf numFmtId="0" fontId="12" fillId="2" borderId="0" xfId="0" applyFont="1" applyFill="1" applyAlignment="1" applyProtection="1">
      <alignment horizontal="left"/>
      <protection locked="0"/>
    </xf>
    <xf numFmtId="167" fontId="13" fillId="2" borderId="0" xfId="0" applyNumberFormat="1" applyFont="1" applyFill="1" applyAlignment="1" applyProtection="1">
      <alignment horizontal="center"/>
      <protection locked="0"/>
    </xf>
    <xf numFmtId="167" fontId="3" fillId="2" borderId="0" xfId="0" applyNumberFormat="1" applyFont="1" applyFill="1" applyAlignment="1" applyProtection="1">
      <alignment horizontal="center"/>
    </xf>
    <xf numFmtId="167" fontId="3" fillId="2" borderId="5" xfId="0" applyNumberFormat="1" applyFont="1" applyFill="1" applyBorder="1" applyAlignment="1" applyProtection="1">
      <alignment horizontal="center"/>
    </xf>
    <xf numFmtId="166" fontId="3" fillId="2" borderId="0" xfId="0" applyNumberFormat="1" applyFont="1" applyFill="1" applyBorder="1" applyAlignment="1" applyProtection="1">
      <alignment horizontal="center"/>
    </xf>
    <xf numFmtId="167" fontId="3" fillId="2" borderId="3" xfId="0" applyNumberFormat="1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</xf>
    <xf numFmtId="0" fontId="12" fillId="2" borderId="9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/>
    <xf numFmtId="0" fontId="13" fillId="2" borderId="0" xfId="0" applyFont="1" applyFill="1" applyBorder="1" applyAlignment="1" applyProtection="1">
      <alignment horizontal="center"/>
      <protection locked="0"/>
    </xf>
    <xf numFmtId="169" fontId="13" fillId="2" borderId="0" xfId="0" applyNumberFormat="1" applyFont="1" applyFill="1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protection locked="0"/>
    </xf>
    <xf numFmtId="0" fontId="0" fillId="2" borderId="20" xfId="0" applyFill="1" applyBorder="1" applyAlignment="1" applyProtection="1"/>
    <xf numFmtId="0" fontId="0" fillId="2" borderId="21" xfId="0" applyFill="1" applyBorder="1" applyAlignment="1" applyProtection="1"/>
    <xf numFmtId="0" fontId="0" fillId="2" borderId="0" xfId="0" applyFill="1" applyAlignment="1" applyProtection="1"/>
    <xf numFmtId="0" fontId="0" fillId="2" borderId="22" xfId="0" applyFill="1" applyBorder="1" applyAlignment="1" applyProtection="1"/>
    <xf numFmtId="0" fontId="8" fillId="2" borderId="0" xfId="0" applyFont="1" applyFill="1" applyBorder="1" applyAlignment="1" applyProtection="1"/>
    <xf numFmtId="0" fontId="6" fillId="2" borderId="0" xfId="0" applyFont="1" applyFill="1" applyAlignment="1" applyProtection="1"/>
    <xf numFmtId="0" fontId="0" fillId="2" borderId="0" xfId="0" applyFill="1" applyAlignment="1" applyProtection="1">
      <protection locked="0"/>
    </xf>
    <xf numFmtId="0" fontId="8" fillId="0" borderId="0" xfId="0" applyFont="1"/>
    <xf numFmtId="0" fontId="2" fillId="0" borderId="0" xfId="0" applyFont="1"/>
    <xf numFmtId="0" fontId="28" fillId="2" borderId="0" xfId="0" applyFont="1" applyFill="1" applyBorder="1" applyAlignment="1" applyProtection="1">
      <alignment horizontal="center"/>
      <protection locked="0"/>
    </xf>
    <xf numFmtId="0" fontId="30" fillId="2" borderId="0" xfId="0" applyFont="1" applyFill="1" applyBorder="1" applyAlignment="1" applyProtection="1">
      <alignment horizontal="left"/>
    </xf>
    <xf numFmtId="0" fontId="31" fillId="2" borderId="0" xfId="0" applyFont="1" applyFill="1" applyBorder="1" applyAlignment="1" applyProtection="1">
      <protection locked="0"/>
    </xf>
    <xf numFmtId="0" fontId="29" fillId="2" borderId="0" xfId="0" applyFont="1" applyFill="1" applyBorder="1" applyAlignment="1" applyProtection="1">
      <alignment horizontal="center"/>
      <protection locked="0"/>
    </xf>
    <xf numFmtId="0" fontId="31" fillId="2" borderId="0" xfId="0" applyFont="1" applyFill="1" applyBorder="1" applyAlignment="1" applyProtection="1"/>
    <xf numFmtId="0" fontId="33" fillId="2" borderId="0" xfId="0" applyFont="1" applyFill="1" applyBorder="1" applyAlignment="1" applyProtection="1">
      <alignment horizontal="center"/>
      <protection locked="0"/>
    </xf>
    <xf numFmtId="0" fontId="32" fillId="2" borderId="0" xfId="0" applyFont="1" applyFill="1" applyBorder="1" applyAlignment="1" applyProtection="1">
      <alignment horizontal="center" vertical="top"/>
      <protection locked="0"/>
    </xf>
    <xf numFmtId="0" fontId="33" fillId="2" borderId="0" xfId="0" applyFont="1" applyFill="1" applyBorder="1" applyAlignment="1" applyProtection="1">
      <alignment horizontal="center"/>
    </xf>
    <xf numFmtId="169" fontId="33" fillId="2" borderId="0" xfId="0" applyNumberFormat="1" applyFont="1" applyFill="1" applyBorder="1" applyAlignment="1" applyProtection="1">
      <alignment horizontal="center"/>
      <protection locked="0"/>
    </xf>
    <xf numFmtId="169" fontId="32" fillId="2" borderId="0" xfId="0" applyNumberFormat="1" applyFont="1" applyFill="1" applyBorder="1" applyAlignment="1" applyProtection="1"/>
    <xf numFmtId="0" fontId="0" fillId="2" borderId="26" xfId="0" applyFill="1" applyBorder="1" applyAlignment="1" applyProtection="1"/>
    <xf numFmtId="0" fontId="6" fillId="2" borderId="26" xfId="0" applyFont="1" applyFill="1" applyBorder="1" applyAlignment="1" applyProtection="1"/>
    <xf numFmtId="0" fontId="34" fillId="2" borderId="0" xfId="0" applyFont="1" applyFill="1" applyBorder="1" applyAlignment="1" applyProtection="1"/>
    <xf numFmtId="0" fontId="39" fillId="2" borderId="0" xfId="0" applyFont="1" applyFill="1" applyBorder="1" applyAlignment="1" applyProtection="1"/>
    <xf numFmtId="0" fontId="35" fillId="2" borderId="0" xfId="0" applyFont="1" applyFill="1" applyBorder="1" applyAlignment="1" applyProtection="1">
      <alignment horizontal="right"/>
    </xf>
    <xf numFmtId="0" fontId="1" fillId="2" borderId="26" xfId="0" applyFont="1" applyFill="1" applyBorder="1" applyAlignment="1" applyProtection="1">
      <alignment horizontal="left" vertical="center"/>
    </xf>
    <xf numFmtId="0" fontId="0" fillId="2" borderId="27" xfId="0" applyFill="1" applyBorder="1" applyAlignment="1" applyProtection="1"/>
    <xf numFmtId="0" fontId="38" fillId="2" borderId="0" xfId="0" applyFont="1" applyFill="1" applyBorder="1" applyAlignment="1" applyProtection="1">
      <alignment horizontal="left"/>
    </xf>
    <xf numFmtId="0" fontId="41" fillId="2" borderId="0" xfId="0" applyFont="1" applyFill="1" applyBorder="1" applyAlignment="1" applyProtection="1"/>
    <xf numFmtId="0" fontId="34" fillId="2" borderId="0" xfId="0" applyFont="1" applyFill="1" applyAlignment="1" applyProtection="1">
      <protection locked="0"/>
    </xf>
    <xf numFmtId="0" fontId="38" fillId="2" borderId="0" xfId="0" applyFont="1" applyFill="1" applyAlignment="1" applyProtection="1">
      <alignment horizontal="left"/>
    </xf>
    <xf numFmtId="0" fontId="34" fillId="2" borderId="0" xfId="0" applyFont="1" applyFill="1" applyProtection="1">
      <protection locked="0"/>
    </xf>
    <xf numFmtId="0" fontId="34" fillId="2" borderId="0" xfId="0" applyFont="1" applyFill="1" applyAlignment="1" applyProtection="1"/>
    <xf numFmtId="167" fontId="36" fillId="2" borderId="0" xfId="0" applyNumberFormat="1" applyFont="1" applyFill="1" applyAlignment="1" applyProtection="1">
      <alignment horizontal="center"/>
      <protection locked="0"/>
    </xf>
    <xf numFmtId="0" fontId="37" fillId="2" borderId="0" xfId="0" applyFont="1" applyFill="1" applyAlignment="1" applyProtection="1">
      <alignment horizontal="left"/>
      <protection locked="0"/>
    </xf>
    <xf numFmtId="167" fontId="36" fillId="2" borderId="0" xfId="0" applyNumberFormat="1" applyFont="1" applyFill="1" applyAlignment="1" applyProtection="1">
      <alignment horizontal="center" vertical="center"/>
      <protection locked="0"/>
    </xf>
    <xf numFmtId="0" fontId="34" fillId="2" borderId="22" xfId="0" applyFont="1" applyFill="1" applyBorder="1" applyAlignment="1" applyProtection="1"/>
    <xf numFmtId="167" fontId="38" fillId="2" borderId="0" xfId="0" applyNumberFormat="1" applyFont="1" applyFill="1" applyBorder="1" applyAlignment="1" applyProtection="1">
      <alignment horizontal="center"/>
    </xf>
    <xf numFmtId="0" fontId="41" fillId="2" borderId="22" xfId="0" applyFont="1" applyFill="1" applyBorder="1" applyAlignment="1" applyProtection="1"/>
    <xf numFmtId="0" fontId="42" fillId="2" borderId="0" xfId="0" applyFont="1" applyFill="1" applyBorder="1" applyAlignment="1" applyProtection="1">
      <alignment horizontal="right"/>
    </xf>
    <xf numFmtId="0" fontId="36" fillId="2" borderId="0" xfId="0" applyFont="1" applyFill="1" applyBorder="1" applyAlignment="1" applyProtection="1">
      <alignment horizontal="center"/>
    </xf>
    <xf numFmtId="0" fontId="43" fillId="2" borderId="0" xfId="0" applyFont="1" applyFill="1" applyBorder="1" applyAlignment="1" applyProtection="1"/>
    <xf numFmtId="0" fontId="40" fillId="2" borderId="0" xfId="0" applyFont="1" applyFill="1" applyBorder="1" applyAlignment="1" applyProtection="1">
      <alignment horizontal="left"/>
    </xf>
    <xf numFmtId="0" fontId="40" fillId="2" borderId="0" xfId="0" applyFont="1" applyFill="1" applyBorder="1" applyAlignment="1" applyProtection="1">
      <alignment horizontal="center"/>
    </xf>
    <xf numFmtId="0" fontId="34" fillId="2" borderId="0" xfId="0" applyFont="1" applyFill="1" applyBorder="1" applyAlignment="1" applyProtection="1">
      <alignment horizontal="center"/>
    </xf>
    <xf numFmtId="167" fontId="38" fillId="2" borderId="0" xfId="0" applyNumberFormat="1" applyFont="1" applyFill="1" applyAlignment="1" applyProtection="1">
      <alignment horizontal="center"/>
    </xf>
    <xf numFmtId="49" fontId="36" fillId="2" borderId="0" xfId="0" applyNumberFormat="1" applyFont="1" applyFill="1" applyBorder="1" applyAlignment="1" applyProtection="1">
      <alignment horizontal="center"/>
    </xf>
    <xf numFmtId="0" fontId="34" fillId="2" borderId="23" xfId="0" applyFont="1" applyFill="1" applyBorder="1" applyAlignment="1" applyProtection="1"/>
    <xf numFmtId="0" fontId="34" fillId="2" borderId="23" xfId="0" applyFont="1" applyFill="1" applyBorder="1" applyAlignment="1" applyProtection="1">
      <protection locked="0"/>
    </xf>
    <xf numFmtId="0" fontId="34" fillId="2" borderId="24" xfId="0" applyFont="1" applyFill="1" applyBorder="1" applyAlignment="1" applyProtection="1"/>
    <xf numFmtId="0" fontId="34" fillId="2" borderId="0" xfId="0" applyFont="1" applyFill="1" applyAlignment="1" applyProtection="1">
      <alignment vertical="center"/>
    </xf>
    <xf numFmtId="0" fontId="48" fillId="2" borderId="0" xfId="0" applyFont="1" applyFill="1" applyBorder="1" applyAlignment="1" applyProtection="1">
      <alignment horizontal="left" vertical="center"/>
      <protection locked="0"/>
    </xf>
    <xf numFmtId="0" fontId="46" fillId="2" borderId="0" xfId="0" applyFont="1" applyFill="1" applyBorder="1" applyAlignment="1" applyProtection="1">
      <alignment horizontal="left" vertical="center"/>
      <protection locked="0"/>
    </xf>
    <xf numFmtId="0" fontId="45" fillId="2" borderId="0" xfId="0" applyFont="1" applyFill="1" applyBorder="1" applyAlignment="1" applyProtection="1">
      <alignment horizontal="left"/>
      <protection locked="0"/>
    </xf>
    <xf numFmtId="0" fontId="39" fillId="3" borderId="0" xfId="0" applyFont="1" applyFill="1" applyBorder="1" applyAlignment="1" applyProtection="1"/>
    <xf numFmtId="0" fontId="0" fillId="2" borderId="20" xfId="0" applyFill="1" applyBorder="1" applyAlignment="1" applyProtection="1">
      <alignment vertical="center"/>
    </xf>
    <xf numFmtId="0" fontId="31" fillId="2" borderId="0" xfId="0" applyFont="1" applyFill="1" applyBorder="1" applyAlignment="1" applyProtection="1">
      <alignment vertical="center"/>
    </xf>
    <xf numFmtId="0" fontId="0" fillId="2" borderId="0" xfId="0" applyFill="1" applyBorder="1" applyAlignment="1" applyProtection="1">
      <alignment vertical="center"/>
    </xf>
    <xf numFmtId="0" fontId="0" fillId="2" borderId="0" xfId="0" applyFill="1" applyAlignment="1" applyProtection="1">
      <alignment vertical="center"/>
    </xf>
    <xf numFmtId="167" fontId="38" fillId="2" borderId="0" xfId="0" applyNumberFormat="1" applyFont="1" applyFill="1" applyAlignment="1" applyProtection="1">
      <alignment horizontal="center" vertical="center"/>
    </xf>
    <xf numFmtId="167" fontId="38" fillId="2" borderId="0" xfId="0" applyNumberFormat="1" applyFont="1" applyFill="1" applyBorder="1" applyAlignment="1" applyProtection="1">
      <alignment horizontal="center" vertical="center"/>
    </xf>
    <xf numFmtId="0" fontId="34" fillId="2" borderId="0" xfId="0" applyFont="1" applyFill="1" applyBorder="1" applyAlignment="1" applyProtection="1">
      <alignment vertical="center"/>
    </xf>
    <xf numFmtId="0" fontId="34" fillId="2" borderId="23" xfId="0" applyFont="1" applyFill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34" fillId="0" borderId="0" xfId="0" applyFont="1" applyAlignment="1" applyProtection="1">
      <alignment vertical="center"/>
    </xf>
    <xf numFmtId="0" fontId="0" fillId="2" borderId="31" xfId="0" applyFill="1" applyBorder="1" applyAlignment="1" applyProtection="1">
      <alignment vertical="center"/>
    </xf>
    <xf numFmtId="0" fontId="0" fillId="2" borderId="31" xfId="0" applyFill="1" applyBorder="1" applyAlignment="1" applyProtection="1"/>
    <xf numFmtId="167" fontId="49" fillId="2" borderId="30" xfId="0" applyNumberFormat="1" applyFont="1" applyFill="1" applyBorder="1" applyAlignment="1" applyProtection="1">
      <alignment horizontal="center" vertical="center"/>
      <protection locked="0"/>
    </xf>
    <xf numFmtId="167" fontId="49" fillId="2" borderId="0" xfId="0" applyNumberFormat="1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Alignment="1" applyProtection="1"/>
    <xf numFmtId="165" fontId="49" fillId="2" borderId="30" xfId="0" applyNumberFormat="1" applyFont="1" applyFill="1" applyBorder="1" applyAlignment="1" applyProtection="1">
      <alignment horizontal="center" vertical="center"/>
    </xf>
    <xf numFmtId="167" fontId="49" fillId="2" borderId="0" xfId="0" applyNumberFormat="1" applyFont="1" applyFill="1" applyAlignment="1" applyProtection="1">
      <alignment horizontal="center" vertical="center"/>
      <protection locked="0"/>
    </xf>
    <xf numFmtId="0" fontId="50" fillId="2" borderId="0" xfId="0" applyFont="1" applyFill="1" applyAlignment="1" applyProtection="1"/>
    <xf numFmtId="0" fontId="50" fillId="2" borderId="0" xfId="0" applyFont="1" applyFill="1" applyAlignment="1" applyProtection="1">
      <alignment horizontal="left" vertical="center"/>
    </xf>
    <xf numFmtId="0" fontId="50" fillId="2" borderId="0" xfId="0" applyFont="1" applyFill="1" applyAlignment="1" applyProtection="1">
      <alignment horizontal="left"/>
    </xf>
    <xf numFmtId="0" fontId="50" fillId="2" borderId="0" xfId="0" applyFont="1" applyFill="1" applyProtection="1">
      <protection locked="0"/>
    </xf>
    <xf numFmtId="0" fontId="54" fillId="2" borderId="0" xfId="0" applyFont="1" applyFill="1" applyAlignment="1" applyProtection="1">
      <protection locked="0"/>
    </xf>
    <xf numFmtId="0" fontId="55" fillId="2" borderId="0" xfId="0" applyFont="1" applyFill="1" applyAlignment="1" applyProtection="1">
      <protection locked="0"/>
    </xf>
    <xf numFmtId="0" fontId="50" fillId="2" borderId="0" xfId="0" applyFont="1" applyFill="1" applyAlignment="1" applyProtection="1">
      <alignment vertical="center"/>
    </xf>
    <xf numFmtId="0" fontId="50" fillId="2" borderId="0" xfId="0" applyFont="1" applyFill="1" applyBorder="1" applyAlignment="1" applyProtection="1">
      <alignment vertical="center"/>
    </xf>
    <xf numFmtId="0" fontId="50" fillId="2" borderId="0" xfId="0" applyFont="1" applyFill="1" applyBorder="1" applyAlignment="1" applyProtection="1">
      <alignment horizontal="left" vertical="center"/>
    </xf>
    <xf numFmtId="0" fontId="50" fillId="2" borderId="0" xfId="0" applyFont="1" applyFill="1" applyBorder="1" applyAlignment="1" applyProtection="1">
      <alignment vertical="center"/>
      <protection locked="0"/>
    </xf>
    <xf numFmtId="0" fontId="50" fillId="2" borderId="25" xfId="0" applyFont="1" applyFill="1" applyBorder="1" applyAlignment="1" applyProtection="1">
      <alignment vertical="center"/>
    </xf>
    <xf numFmtId="0" fontId="50" fillId="2" borderId="25" xfId="0" applyFont="1" applyFill="1" applyBorder="1" applyAlignment="1" applyProtection="1">
      <alignment horizontal="left" vertical="center"/>
    </xf>
    <xf numFmtId="0" fontId="50" fillId="2" borderId="28" xfId="0" applyFont="1" applyFill="1" applyBorder="1" applyAlignment="1" applyProtection="1">
      <alignment vertical="center"/>
    </xf>
    <xf numFmtId="0" fontId="50" fillId="2" borderId="28" xfId="0" applyFont="1" applyFill="1" applyBorder="1" applyAlignment="1" applyProtection="1">
      <alignment horizontal="left" vertical="center"/>
    </xf>
    <xf numFmtId="0" fontId="50" fillId="2" borderId="0" xfId="0" applyFont="1" applyFill="1" applyAlignment="1" applyProtection="1">
      <alignment vertical="center"/>
      <protection locked="0"/>
    </xf>
    <xf numFmtId="0" fontId="50" fillId="2" borderId="0" xfId="0" applyFont="1" applyFill="1" applyBorder="1" applyAlignment="1" applyProtection="1">
      <alignment horizontal="left" vertical="center"/>
      <protection locked="0"/>
    </xf>
    <xf numFmtId="0" fontId="50" fillId="2" borderId="0" xfId="0" applyNumberFormat="1" applyFont="1" applyFill="1" applyBorder="1" applyAlignment="1" applyProtection="1">
      <alignment horizontal="left" vertical="center"/>
      <protection locked="0"/>
    </xf>
    <xf numFmtId="164" fontId="50" fillId="2" borderId="0" xfId="0" applyNumberFormat="1" applyFont="1" applyFill="1" applyBorder="1" applyAlignment="1" applyProtection="1">
      <alignment horizontal="left" vertical="center"/>
      <protection locked="0"/>
    </xf>
    <xf numFmtId="0" fontId="50" fillId="2" borderId="0" xfId="0" applyFont="1" applyFill="1" applyBorder="1" applyAlignment="1" applyProtection="1">
      <alignment horizontal="left"/>
    </xf>
    <xf numFmtId="0" fontId="50" fillId="2" borderId="0" xfId="0" applyFont="1" applyFill="1" applyBorder="1" applyProtection="1">
      <protection locked="0"/>
    </xf>
    <xf numFmtId="0" fontId="54" fillId="2" borderId="0" xfId="0" applyFont="1" applyFill="1" applyBorder="1" applyAlignment="1" applyProtection="1">
      <protection locked="0"/>
    </xf>
    <xf numFmtId="0" fontId="50" fillId="2" borderId="0" xfId="0" applyFont="1" applyFill="1" applyBorder="1" applyAlignment="1" applyProtection="1">
      <alignment horizontal="center"/>
      <protection locked="0"/>
    </xf>
    <xf numFmtId="0" fontId="50" fillId="2" borderId="0" xfId="0" applyFont="1" applyFill="1" applyAlignment="1" applyProtection="1">
      <protection locked="0"/>
    </xf>
    <xf numFmtId="0" fontId="57" fillId="2" borderId="0" xfId="0" applyFont="1" applyFill="1" applyAlignment="1" applyProtection="1">
      <alignment vertical="center"/>
    </xf>
    <xf numFmtId="0" fontId="57" fillId="2" borderId="0" xfId="0" applyFont="1" applyFill="1" applyBorder="1" applyAlignment="1" applyProtection="1">
      <alignment vertical="center"/>
    </xf>
    <xf numFmtId="167" fontId="49" fillId="4" borderId="0" xfId="0" applyNumberFormat="1" applyFont="1" applyFill="1" applyAlignment="1" applyProtection="1">
      <alignment horizontal="center" vertical="center"/>
      <protection locked="0"/>
    </xf>
    <xf numFmtId="0" fontId="51" fillId="5" borderId="32" xfId="0" applyFont="1" applyFill="1" applyBorder="1" applyAlignment="1" applyProtection="1">
      <alignment vertical="center"/>
      <protection locked="0"/>
    </xf>
    <xf numFmtId="0" fontId="52" fillId="5" borderId="32" xfId="0" applyFont="1" applyFill="1" applyBorder="1" applyAlignment="1" applyProtection="1">
      <protection locked="0"/>
    </xf>
    <xf numFmtId="0" fontId="52" fillId="5" borderId="32" xfId="0" applyFont="1" applyFill="1" applyBorder="1" applyAlignment="1" applyProtection="1"/>
    <xf numFmtId="0" fontId="52" fillId="5" borderId="32" xfId="0" applyFont="1" applyFill="1" applyBorder="1" applyAlignment="1" applyProtection="1">
      <alignment vertical="center"/>
    </xf>
    <xf numFmtId="167" fontId="53" fillId="5" borderId="32" xfId="0" applyNumberFormat="1" applyFont="1" applyFill="1" applyBorder="1" applyAlignment="1" applyProtection="1">
      <alignment vertical="center"/>
    </xf>
    <xf numFmtId="0" fontId="51" fillId="5" borderId="32" xfId="0" applyFont="1" applyFill="1" applyBorder="1" applyAlignment="1" applyProtection="1"/>
    <xf numFmtId="172" fontId="54" fillId="0" borderId="36" xfId="2" applyNumberFormat="1" applyFont="1" applyBorder="1" applyAlignment="1">
      <alignment horizontal="center" vertical="center"/>
    </xf>
    <xf numFmtId="0" fontId="58" fillId="0" borderId="36" xfId="0" applyFont="1" applyBorder="1" applyAlignment="1">
      <alignment horizontal="center" vertical="center"/>
    </xf>
    <xf numFmtId="0" fontId="63" fillId="0" borderId="0" xfId="0" applyFont="1" applyBorder="1" applyAlignment="1">
      <alignment horizontal="right"/>
    </xf>
    <xf numFmtId="0" fontId="63" fillId="2" borderId="31" xfId="0" applyFont="1" applyFill="1" applyBorder="1" applyAlignment="1" applyProtection="1">
      <alignment horizontal="right" vertical="center"/>
    </xf>
    <xf numFmtId="0" fontId="59" fillId="2" borderId="0" xfId="0" applyFont="1" applyFill="1" applyBorder="1" applyAlignment="1" applyProtection="1">
      <alignment horizontal="right" vertical="center"/>
    </xf>
    <xf numFmtId="0" fontId="62" fillId="0" borderId="0" xfId="0" applyFont="1" applyAlignment="1">
      <alignment vertical="center"/>
    </xf>
    <xf numFmtId="0" fontId="64" fillId="2" borderId="0" xfId="0" applyFont="1" applyFill="1" applyBorder="1" applyAlignment="1" applyProtection="1">
      <alignment horizontal="left"/>
    </xf>
    <xf numFmtId="0" fontId="61" fillId="2" borderId="0" xfId="0" applyFont="1" applyFill="1" applyBorder="1" applyAlignment="1" applyProtection="1">
      <protection locked="0"/>
    </xf>
    <xf numFmtId="0" fontId="65" fillId="2" borderId="0" xfId="0" applyFont="1" applyFill="1" applyBorder="1" applyAlignment="1" applyProtection="1">
      <alignment horizontal="center"/>
      <protection locked="0"/>
    </xf>
    <xf numFmtId="0" fontId="65" fillId="2" borderId="0" xfId="0" applyFont="1" applyFill="1" applyBorder="1" applyAlignment="1" applyProtection="1">
      <alignment horizontal="center"/>
    </xf>
    <xf numFmtId="0" fontId="61" fillId="2" borderId="0" xfId="0" applyFont="1" applyFill="1" applyBorder="1" applyAlignment="1" applyProtection="1"/>
    <xf numFmtId="0" fontId="61" fillId="2" borderId="0" xfId="0" applyFont="1" applyFill="1" applyBorder="1" applyAlignment="1" applyProtection="1">
      <alignment vertical="center"/>
    </xf>
    <xf numFmtId="0" fontId="51" fillId="3" borderId="0" xfId="0" applyFont="1" applyFill="1" applyBorder="1" applyAlignment="1" applyProtection="1">
      <alignment horizontal="left" vertical="center"/>
    </xf>
    <xf numFmtId="0" fontId="50" fillId="3" borderId="0" xfId="0" applyFont="1" applyFill="1" applyBorder="1" applyAlignment="1" applyProtection="1">
      <alignment horizontal="left" vertical="center"/>
      <protection locked="0"/>
    </xf>
    <xf numFmtId="0" fontId="49" fillId="3" borderId="0" xfId="0" applyFont="1" applyFill="1" applyBorder="1" applyAlignment="1" applyProtection="1">
      <alignment horizontal="left" vertical="center"/>
      <protection locked="0"/>
    </xf>
    <xf numFmtId="0" fontId="50" fillId="3" borderId="0" xfId="0" applyFont="1" applyFill="1" applyBorder="1" applyAlignment="1" applyProtection="1">
      <alignment horizontal="left" vertical="center"/>
    </xf>
    <xf numFmtId="0" fontId="49" fillId="3" borderId="0" xfId="0" applyFont="1" applyFill="1" applyBorder="1" applyAlignment="1" applyProtection="1">
      <alignment horizontal="center"/>
      <protection locked="0"/>
    </xf>
    <xf numFmtId="0" fontId="51" fillId="3" borderId="0" xfId="0" applyFont="1" applyFill="1" applyBorder="1" applyAlignment="1" applyProtection="1">
      <alignment horizontal="left" vertical="center"/>
      <protection locked="0"/>
    </xf>
    <xf numFmtId="0" fontId="54" fillId="3" borderId="0" xfId="0" applyFont="1" applyFill="1" applyAlignment="1" applyProtection="1">
      <protection locked="0"/>
    </xf>
    <xf numFmtId="0" fontId="50" fillId="3" borderId="0" xfId="0" applyFont="1" applyFill="1" applyBorder="1" applyAlignment="1" applyProtection="1">
      <alignment vertical="center"/>
    </xf>
    <xf numFmtId="0" fontId="50" fillId="3" borderId="0" xfId="0" applyFont="1" applyFill="1" applyBorder="1" applyAlignment="1" applyProtection="1"/>
    <xf numFmtId="0" fontId="49" fillId="2" borderId="0" xfId="0" applyFont="1" applyFill="1" applyBorder="1" applyAlignment="1" applyProtection="1">
      <alignment horizontal="left" vertical="center"/>
      <protection locked="0"/>
    </xf>
    <xf numFmtId="0" fontId="49" fillId="2" borderId="0" xfId="0" applyFont="1" applyFill="1" applyBorder="1" applyAlignment="1" applyProtection="1">
      <alignment horizontal="center"/>
      <protection locked="0"/>
    </xf>
    <xf numFmtId="0" fontId="49" fillId="2" borderId="0" xfId="0" applyNumberFormat="1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Alignment="1" applyProtection="1">
      <alignment horizontal="center" vertical="center"/>
    </xf>
    <xf numFmtId="164" fontId="50" fillId="3" borderId="0" xfId="0" applyNumberFormat="1" applyFont="1" applyFill="1" applyBorder="1" applyAlignment="1" applyProtection="1">
      <alignment horizontal="left" vertical="center"/>
      <protection locked="0"/>
    </xf>
    <xf numFmtId="164" fontId="50" fillId="3" borderId="0" xfId="0" applyNumberFormat="1" applyFont="1" applyFill="1" applyBorder="1" applyAlignment="1" applyProtection="1">
      <alignment horizontal="center"/>
      <protection locked="0"/>
    </xf>
    <xf numFmtId="0" fontId="50" fillId="3" borderId="0" xfId="0" applyFont="1" applyFill="1" applyBorder="1" applyAlignment="1" applyProtection="1">
      <alignment horizontal="center" vertical="center"/>
    </xf>
    <xf numFmtId="0" fontId="66" fillId="2" borderId="0" xfId="0" applyFont="1" applyFill="1" applyBorder="1" applyAlignment="1" applyProtection="1"/>
    <xf numFmtId="170" fontId="50" fillId="2" borderId="0" xfId="0" applyNumberFormat="1" applyFont="1" applyFill="1" applyBorder="1" applyAlignment="1" applyProtection="1">
      <alignment horizontal="center"/>
      <protection locked="0"/>
    </xf>
    <xf numFmtId="0" fontId="51" fillId="2" borderId="0" xfId="0" applyFont="1" applyFill="1" applyBorder="1" applyAlignment="1" applyProtection="1"/>
    <xf numFmtId="10" fontId="50" fillId="2" borderId="0" xfId="0" applyNumberFormat="1" applyFont="1" applyFill="1" applyBorder="1" applyAlignment="1" applyProtection="1">
      <alignment horizontal="center"/>
    </xf>
    <xf numFmtId="14" fontId="49" fillId="2" borderId="0" xfId="0" applyNumberFormat="1" applyFont="1" applyFill="1" applyBorder="1" applyAlignment="1" applyProtection="1">
      <alignment horizontal="center"/>
      <protection locked="0"/>
    </xf>
    <xf numFmtId="0" fontId="50" fillId="2" borderId="0" xfId="0" applyFont="1" applyFill="1" applyBorder="1" applyAlignment="1" applyProtection="1">
      <protection locked="0"/>
    </xf>
    <xf numFmtId="0" fontId="54" fillId="2" borderId="0" xfId="0" applyFont="1" applyFill="1" applyAlignment="1" applyProtection="1"/>
    <xf numFmtId="0" fontId="51" fillId="2" borderId="0" xfId="0" applyFont="1" applyFill="1" applyBorder="1" applyAlignment="1" applyProtection="1">
      <alignment horizontal="left"/>
    </xf>
    <xf numFmtId="16" fontId="49" fillId="2" borderId="0" xfId="0" applyNumberFormat="1" applyFont="1" applyFill="1" applyBorder="1" applyAlignment="1" applyProtection="1">
      <alignment horizontal="center"/>
      <protection locked="0"/>
    </xf>
    <xf numFmtId="0" fontId="50" fillId="0" borderId="0" xfId="0" applyFont="1" applyAlignment="1" applyProtection="1">
      <alignment vertical="center"/>
    </xf>
    <xf numFmtId="0" fontId="51" fillId="3" borderId="0" xfId="0" applyFont="1" applyFill="1" applyAlignment="1" applyProtection="1">
      <alignment vertical="center"/>
    </xf>
    <xf numFmtId="0" fontId="55" fillId="3" borderId="0" xfId="0" applyFont="1" applyFill="1" applyAlignment="1" applyProtection="1">
      <protection locked="0"/>
    </xf>
    <xf numFmtId="0" fontId="55" fillId="3" borderId="0" xfId="0" applyFont="1" applyFill="1" applyAlignment="1" applyProtection="1"/>
    <xf numFmtId="0" fontId="55" fillId="3" borderId="0" xfId="0" applyFont="1" applyFill="1" applyBorder="1" applyAlignment="1" applyProtection="1">
      <alignment vertical="center"/>
    </xf>
    <xf numFmtId="0" fontId="55" fillId="3" borderId="0" xfId="0" applyFont="1" applyFill="1" applyBorder="1" applyAlignment="1" applyProtection="1"/>
    <xf numFmtId="0" fontId="55" fillId="2" borderId="0" xfId="0" applyFont="1" applyFill="1" applyBorder="1" applyAlignment="1" applyProtection="1">
      <protection locked="0"/>
    </xf>
    <xf numFmtId="0" fontId="54" fillId="2" borderId="31" xfId="0" applyFont="1" applyFill="1" applyBorder="1" applyAlignment="1" applyProtection="1">
      <alignment vertical="center"/>
    </xf>
    <xf numFmtId="0" fontId="54" fillId="2" borderId="31" xfId="0" applyFont="1" applyFill="1" applyBorder="1" applyAlignment="1" applyProtection="1"/>
    <xf numFmtId="0" fontId="54" fillId="0" borderId="31" xfId="0" applyFont="1" applyBorder="1" applyAlignment="1" applyProtection="1">
      <alignment vertical="center"/>
    </xf>
    <xf numFmtId="0" fontId="54" fillId="2" borderId="0" xfId="0" applyFont="1" applyFill="1" applyAlignment="1" applyProtection="1">
      <alignment vertical="center"/>
    </xf>
    <xf numFmtId="0" fontId="54" fillId="0" borderId="0" xfId="0" applyFont="1" applyAlignment="1" applyProtection="1">
      <alignment vertical="center"/>
    </xf>
    <xf numFmtId="0" fontId="51" fillId="3" borderId="0" xfId="0" applyFont="1" applyFill="1" applyAlignment="1" applyProtection="1">
      <alignment horizontal="left"/>
    </xf>
    <xf numFmtId="0" fontId="51" fillId="3" borderId="0" xfId="0" applyFont="1" applyFill="1" applyProtection="1">
      <protection locked="0"/>
    </xf>
    <xf numFmtId="0" fontId="51" fillId="3" borderId="0" xfId="0" applyFont="1" applyFill="1" applyAlignment="1" applyProtection="1"/>
    <xf numFmtId="0" fontId="67" fillId="3" borderId="0" xfId="0" applyFont="1" applyFill="1" applyAlignment="1" applyProtection="1">
      <alignment horizontal="center" vertical="center"/>
    </xf>
    <xf numFmtId="0" fontId="67" fillId="3" borderId="0" xfId="0" applyFont="1" applyFill="1" applyAlignment="1" applyProtection="1"/>
    <xf numFmtId="0" fontId="50" fillId="2" borderId="0" xfId="0" applyFont="1" applyFill="1" applyAlignment="1" applyProtection="1">
      <alignment horizontal="center"/>
    </xf>
    <xf numFmtId="0" fontId="50" fillId="2" borderId="0" xfId="0" applyFont="1" applyFill="1" applyAlignment="1" applyProtection="1">
      <alignment horizontal="center" vertical="center"/>
    </xf>
    <xf numFmtId="0" fontId="67" fillId="3" borderId="0" xfId="0" applyFont="1" applyFill="1" applyAlignment="1" applyProtection="1">
      <alignment horizontal="left" vertical="center"/>
    </xf>
    <xf numFmtId="167" fontId="49" fillId="2" borderId="0" xfId="0" applyNumberFormat="1" applyFont="1" applyFill="1" applyBorder="1" applyAlignment="1" applyProtection="1"/>
    <xf numFmtId="167" fontId="50" fillId="2" borderId="0" xfId="0" applyNumberFormat="1" applyFont="1" applyFill="1" applyBorder="1" applyAlignment="1" applyProtection="1"/>
    <xf numFmtId="0" fontId="50" fillId="2" borderId="0" xfId="0" applyFont="1" applyFill="1" applyBorder="1" applyAlignment="1" applyProtection="1">
      <alignment horizontal="left"/>
      <protection locked="0"/>
    </xf>
    <xf numFmtId="0" fontId="50" fillId="2" borderId="0" xfId="0" applyFont="1" applyFill="1" applyAlignment="1" applyProtection="1">
      <alignment horizontal="left" vertical="center"/>
      <protection locked="0"/>
    </xf>
    <xf numFmtId="167" fontId="50" fillId="2" borderId="0" xfId="0" applyNumberFormat="1" applyFont="1" applyFill="1" applyBorder="1" applyAlignment="1" applyProtection="1">
      <alignment horizontal="center"/>
    </xf>
    <xf numFmtId="0" fontId="51" fillId="3" borderId="25" xfId="0" applyFont="1" applyFill="1" applyBorder="1" applyAlignment="1" applyProtection="1">
      <alignment vertical="center"/>
    </xf>
    <xf numFmtId="0" fontId="50" fillId="3" borderId="25" xfId="0" applyFont="1" applyFill="1" applyBorder="1" applyAlignment="1" applyProtection="1"/>
    <xf numFmtId="0" fontId="51" fillId="3" borderId="25" xfId="0" applyFont="1" applyFill="1" applyBorder="1" applyAlignment="1" applyProtection="1">
      <alignment horizontal="left"/>
    </xf>
    <xf numFmtId="0" fontId="50" fillId="3" borderId="25" xfId="0" applyFont="1" applyFill="1" applyBorder="1" applyAlignment="1" applyProtection="1">
      <protection locked="0"/>
    </xf>
    <xf numFmtId="167" fontId="53" fillId="3" borderId="25" xfId="0" applyNumberFormat="1" applyFont="1" applyFill="1" applyBorder="1" applyAlignment="1" applyProtection="1">
      <alignment horizontal="center"/>
      <protection locked="0"/>
    </xf>
    <xf numFmtId="0" fontId="50" fillId="3" borderId="25" xfId="0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vertical="center"/>
    </xf>
    <xf numFmtId="0" fontId="51" fillId="2" borderId="0" xfId="0" applyFont="1" applyFill="1" applyBorder="1" applyAlignment="1" applyProtection="1">
      <alignment horizontal="left" vertical="center"/>
    </xf>
    <xf numFmtId="0" fontId="51" fillId="2" borderId="0" xfId="0" applyFont="1" applyFill="1" applyBorder="1" applyAlignment="1" applyProtection="1">
      <alignment vertical="center"/>
      <protection locked="0"/>
    </xf>
    <xf numFmtId="167" fontId="53" fillId="2" borderId="0" xfId="0" applyNumberFormat="1" applyFont="1" applyFill="1" applyBorder="1" applyAlignment="1" applyProtection="1">
      <alignment horizontal="center" vertical="center"/>
      <protection locked="0"/>
    </xf>
    <xf numFmtId="0" fontId="50" fillId="2" borderId="31" xfId="0" applyFont="1" applyFill="1" applyBorder="1" applyAlignment="1" applyProtection="1"/>
    <xf numFmtId="0" fontId="51" fillId="2" borderId="31" xfId="0" applyFont="1" applyFill="1" applyBorder="1" applyAlignment="1" applyProtection="1">
      <alignment horizontal="left"/>
    </xf>
    <xf numFmtId="0" fontId="50" fillId="2" borderId="31" xfId="0" applyFont="1" applyFill="1" applyBorder="1" applyAlignment="1" applyProtection="1">
      <protection locked="0"/>
    </xf>
    <xf numFmtId="167" fontId="53" fillId="2" borderId="31" xfId="0" applyNumberFormat="1" applyFont="1" applyFill="1" applyBorder="1" applyAlignment="1" applyProtection="1">
      <alignment horizontal="center"/>
      <protection locked="0"/>
    </xf>
    <xf numFmtId="167" fontId="53" fillId="2" borderId="0" xfId="0" applyNumberFormat="1" applyFont="1" applyFill="1" applyBorder="1" applyAlignment="1" applyProtection="1">
      <alignment horizontal="center"/>
      <protection locked="0"/>
    </xf>
    <xf numFmtId="167" fontId="53" fillId="2" borderId="31" xfId="0" applyNumberFormat="1" applyFont="1" applyFill="1" applyBorder="1" applyAlignment="1" applyProtection="1">
      <alignment horizontal="center" vertical="center"/>
      <protection locked="0"/>
    </xf>
    <xf numFmtId="0" fontId="50" fillId="2" borderId="31" xfId="0" applyFont="1" applyFill="1" applyBorder="1" applyAlignment="1" applyProtection="1">
      <alignment vertical="center"/>
    </xf>
    <xf numFmtId="0" fontId="50" fillId="2" borderId="31" xfId="0" applyFont="1" applyFill="1" applyBorder="1" applyAlignment="1" applyProtection="1">
      <alignment vertical="center"/>
      <protection locked="0"/>
    </xf>
    <xf numFmtId="0" fontId="50" fillId="2" borderId="32" xfId="0" applyFont="1" applyFill="1" applyBorder="1" applyAlignment="1" applyProtection="1"/>
    <xf numFmtId="0" fontId="51" fillId="2" borderId="32" xfId="0" applyFont="1" applyFill="1" applyBorder="1" applyAlignment="1" applyProtection="1">
      <alignment horizontal="left"/>
    </xf>
    <xf numFmtId="0" fontId="50" fillId="2" borderId="32" xfId="0" applyFont="1" applyFill="1" applyBorder="1" applyAlignment="1" applyProtection="1">
      <protection locked="0"/>
    </xf>
    <xf numFmtId="167" fontId="53" fillId="2" borderId="32" xfId="0" applyNumberFormat="1" applyFont="1" applyFill="1" applyBorder="1" applyAlignment="1" applyProtection="1">
      <alignment horizontal="center"/>
      <protection locked="0"/>
    </xf>
    <xf numFmtId="0" fontId="51" fillId="2" borderId="0" xfId="0" applyFont="1" applyFill="1" applyBorder="1" applyAlignment="1" applyProtection="1">
      <alignment horizontal="right"/>
    </xf>
    <xf numFmtId="167" fontId="53" fillId="2" borderId="32" xfId="0" applyNumberFormat="1" applyFont="1" applyFill="1" applyBorder="1" applyAlignment="1" applyProtection="1">
      <alignment horizontal="center" vertical="center"/>
      <protection locked="0"/>
    </xf>
    <xf numFmtId="0" fontId="50" fillId="2" borderId="32" xfId="0" applyFont="1" applyFill="1" applyBorder="1" applyAlignment="1" applyProtection="1">
      <alignment vertical="center"/>
    </xf>
    <xf numFmtId="0" fontId="50" fillId="2" borderId="32" xfId="0" applyFont="1" applyFill="1" applyBorder="1" applyAlignment="1" applyProtection="1">
      <alignment vertical="center"/>
      <protection locked="0"/>
    </xf>
    <xf numFmtId="0" fontId="51" fillId="2" borderId="0" xfId="0" applyFont="1" applyFill="1" applyBorder="1" applyAlignment="1" applyProtection="1">
      <alignment horizontal="center"/>
    </xf>
    <xf numFmtId="0" fontId="66" fillId="2" borderId="0" xfId="0" applyFont="1" applyFill="1" applyBorder="1" applyAlignment="1" applyProtection="1">
      <alignment horizontal="right"/>
    </xf>
    <xf numFmtId="0" fontId="66" fillId="2" borderId="0" xfId="0" applyFont="1" applyFill="1" applyBorder="1" applyAlignment="1" applyProtection="1">
      <alignment horizontal="center"/>
    </xf>
    <xf numFmtId="0" fontId="50" fillId="5" borderId="34" xfId="0" applyFont="1" applyFill="1" applyBorder="1" applyAlignment="1" applyProtection="1"/>
    <xf numFmtId="0" fontId="51" fillId="5" borderId="34" xfId="0" applyFont="1" applyFill="1" applyBorder="1" applyAlignment="1" applyProtection="1">
      <alignment horizontal="left"/>
    </xf>
    <xf numFmtId="0" fontId="50" fillId="5" borderId="34" xfId="0" applyFont="1" applyFill="1" applyBorder="1" applyAlignment="1" applyProtection="1">
      <protection locked="0"/>
    </xf>
    <xf numFmtId="167" fontId="53" fillId="5" borderId="34" xfId="0" applyNumberFormat="1" applyFont="1" applyFill="1" applyBorder="1" applyAlignment="1" applyProtection="1">
      <alignment horizontal="center" vertical="center"/>
      <protection locked="0"/>
    </xf>
    <xf numFmtId="0" fontId="50" fillId="5" borderId="34" xfId="0" applyFont="1" applyFill="1" applyBorder="1" applyAlignment="1" applyProtection="1">
      <alignment vertical="center"/>
    </xf>
    <xf numFmtId="0" fontId="50" fillId="5" borderId="34" xfId="0" applyFont="1" applyFill="1" applyBorder="1" applyAlignment="1" applyProtection="1">
      <alignment vertical="center"/>
      <protection locked="0"/>
    </xf>
    <xf numFmtId="167" fontId="53" fillId="5" borderId="34" xfId="0" applyNumberFormat="1" applyFont="1" applyFill="1" applyBorder="1" applyAlignment="1" applyProtection="1">
      <alignment horizontal="center"/>
      <protection locked="0"/>
    </xf>
    <xf numFmtId="0" fontId="68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0" fillId="6" borderId="40" xfId="0" applyFill="1" applyBorder="1" applyAlignment="1" applyProtection="1">
      <alignment horizontal="center" vertical="center"/>
    </xf>
    <xf numFmtId="0" fontId="60" fillId="4" borderId="0" xfId="0" applyFont="1" applyFill="1" applyAlignment="1" applyProtection="1"/>
    <xf numFmtId="0" fontId="8" fillId="4" borderId="0" xfId="0" applyFont="1" applyFill="1" applyBorder="1" applyAlignment="1" applyProtection="1"/>
    <xf numFmtId="0" fontId="54" fillId="2" borderId="0" xfId="0" applyFont="1" applyFill="1" applyBorder="1" applyAlignment="1" applyProtection="1"/>
    <xf numFmtId="0" fontId="70" fillId="2" borderId="0" xfId="0" applyFont="1" applyFill="1" applyAlignment="1" applyProtection="1"/>
    <xf numFmtId="0" fontId="70" fillId="0" borderId="0" xfId="0" applyFont="1" applyBorder="1" applyAlignment="1" applyProtection="1"/>
    <xf numFmtId="0" fontId="8" fillId="2" borderId="0" xfId="0" applyFont="1" applyFill="1" applyAlignment="1" applyProtection="1"/>
    <xf numFmtId="0" fontId="72" fillId="2" borderId="0" xfId="0" applyFont="1" applyFill="1" applyAlignment="1" applyProtection="1"/>
    <xf numFmtId="0" fontId="70" fillId="2" borderId="0" xfId="0" applyFont="1" applyFill="1" applyBorder="1" applyAlignment="1" applyProtection="1"/>
    <xf numFmtId="0" fontId="52" fillId="5" borderId="34" xfId="0" applyFont="1" applyFill="1" applyBorder="1" applyAlignment="1" applyProtection="1"/>
    <xf numFmtId="0" fontId="52" fillId="5" borderId="34" xfId="0" applyFont="1" applyFill="1" applyBorder="1" applyAlignment="1" applyProtection="1">
      <alignment vertical="center"/>
    </xf>
    <xf numFmtId="0" fontId="8" fillId="2" borderId="27" xfId="0" applyFont="1" applyFill="1" applyBorder="1" applyAlignment="1" applyProtection="1"/>
    <xf numFmtId="0" fontId="8" fillId="2" borderId="20" xfId="0" applyFont="1" applyFill="1" applyBorder="1" applyAlignment="1" applyProtection="1"/>
    <xf numFmtId="0" fontId="8" fillId="2" borderId="20" xfId="0" applyFont="1" applyFill="1" applyBorder="1" applyAlignment="1" applyProtection="1">
      <alignment vertical="center"/>
    </xf>
    <xf numFmtId="0" fontId="8" fillId="2" borderId="21" xfId="0" applyFont="1" applyFill="1" applyBorder="1" applyAlignment="1" applyProtection="1"/>
    <xf numFmtId="0" fontId="8" fillId="2" borderId="26" xfId="0" applyFont="1" applyFill="1" applyBorder="1" applyAlignment="1" applyProtection="1"/>
    <xf numFmtId="0" fontId="8" fillId="2" borderId="0" xfId="0" applyFont="1" applyFill="1" applyAlignment="1" applyProtection="1">
      <alignment vertical="center"/>
    </xf>
    <xf numFmtId="0" fontId="8" fillId="2" borderId="22" xfId="0" applyFont="1" applyFill="1" applyBorder="1" applyAlignment="1" applyProtection="1"/>
    <xf numFmtId="0" fontId="8" fillId="2" borderId="0" xfId="0" applyFont="1" applyFill="1" applyBorder="1" applyAlignment="1" applyProtection="1">
      <alignment vertical="center"/>
    </xf>
    <xf numFmtId="0" fontId="8" fillId="3" borderId="31" xfId="0" applyFont="1" applyFill="1" applyBorder="1" applyAlignment="1" applyProtection="1"/>
    <xf numFmtId="0" fontId="8" fillId="4" borderId="0" xfId="0" applyFont="1" applyFill="1" applyAlignment="1" applyProtection="1"/>
    <xf numFmtId="0" fontId="8" fillId="4" borderId="0" xfId="0" applyFont="1" applyFill="1" applyAlignment="1" applyProtection="1">
      <alignment vertical="center"/>
    </xf>
    <xf numFmtId="0" fontId="8" fillId="0" borderId="0" xfId="0" applyFont="1" applyBorder="1" applyAlignment="1" applyProtection="1">
      <alignment vertical="center"/>
    </xf>
    <xf numFmtId="0" fontId="8" fillId="0" borderId="49" xfId="0" applyFont="1" applyFill="1" applyBorder="1" applyAlignment="1" applyProtection="1"/>
    <xf numFmtId="0" fontId="8" fillId="0" borderId="49" xfId="0" applyFont="1" applyFill="1" applyBorder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2" borderId="49" xfId="0" applyFont="1" applyFill="1" applyBorder="1" applyAlignment="1" applyProtection="1"/>
    <xf numFmtId="0" fontId="8" fillId="0" borderId="49" xfId="0" applyFont="1" applyFill="1" applyBorder="1" applyAlignment="1" applyProtection="1">
      <alignment wrapText="1"/>
      <protection locked="0"/>
    </xf>
    <xf numFmtId="0" fontId="8" fillId="7" borderId="49" xfId="0" applyFont="1" applyFill="1" applyBorder="1" applyAlignment="1" applyProtection="1"/>
    <xf numFmtId="0" fontId="8" fillId="2" borderId="38" xfId="0" applyFont="1" applyFill="1" applyBorder="1" applyAlignment="1" applyProtection="1"/>
    <xf numFmtId="0" fontId="8" fillId="2" borderId="23" xfId="0" applyFont="1" applyFill="1" applyBorder="1" applyAlignment="1" applyProtection="1"/>
    <xf numFmtId="0" fontId="8" fillId="2" borderId="23" xfId="0" applyFont="1" applyFill="1" applyBorder="1" applyAlignment="1" applyProtection="1">
      <alignment vertical="center"/>
    </xf>
    <xf numFmtId="0" fontId="8" fillId="2" borderId="24" xfId="0" applyFont="1" applyFill="1" applyBorder="1" applyAlignment="1" applyProtection="1"/>
    <xf numFmtId="0" fontId="8" fillId="0" borderId="51" xfId="0" applyFont="1" applyFill="1" applyBorder="1" applyAlignment="1" applyProtection="1"/>
    <xf numFmtId="0" fontId="8" fillId="2" borderId="51" xfId="0" applyFont="1" applyFill="1" applyBorder="1" applyAlignment="1" applyProtection="1"/>
    <xf numFmtId="0" fontId="70" fillId="2" borderId="49" xfId="0" applyFont="1" applyFill="1" applyBorder="1" applyProtection="1"/>
    <xf numFmtId="0" fontId="8" fillId="2" borderId="49" xfId="0" applyFont="1" applyFill="1" applyBorder="1" applyAlignment="1" applyProtection="1">
      <alignment vertical="center"/>
    </xf>
    <xf numFmtId="0" fontId="8" fillId="2" borderId="49" xfId="0" applyFont="1" applyFill="1" applyBorder="1" applyProtection="1"/>
    <xf numFmtId="0" fontId="2" fillId="2" borderId="49" xfId="0" applyFont="1" applyFill="1" applyBorder="1" applyAlignment="1" applyProtection="1">
      <alignment horizontal="right"/>
    </xf>
    <xf numFmtId="0" fontId="8" fillId="2" borderId="49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horizontal="center" vertical="top"/>
    </xf>
    <xf numFmtId="0" fontId="10" fillId="2" borderId="0" xfId="0" applyFont="1" applyFill="1" applyBorder="1" applyAlignment="1" applyProtection="1">
      <alignment horizontal="center"/>
    </xf>
    <xf numFmtId="0" fontId="8" fillId="0" borderId="0" xfId="0" applyFont="1" applyBorder="1" applyAlignment="1" applyProtection="1">
      <alignment horizontal="right"/>
    </xf>
    <xf numFmtId="0" fontId="72" fillId="2" borderId="0" xfId="0" applyFont="1" applyFill="1" applyBorder="1" applyAlignment="1" applyProtection="1">
      <alignment horizontal="center" vertical="center"/>
    </xf>
    <xf numFmtId="0" fontId="61" fillId="2" borderId="0" xfId="0" applyFont="1" applyFill="1" applyBorder="1" applyAlignment="1" applyProtection="1">
      <alignment horizontal="left" vertical="center"/>
    </xf>
    <xf numFmtId="169" fontId="10" fillId="2" borderId="0" xfId="0" applyNumberFormat="1" applyFont="1" applyFill="1" applyBorder="1" applyAlignment="1" applyProtection="1">
      <alignment horizontal="center"/>
    </xf>
    <xf numFmtId="169" fontId="8" fillId="2" borderId="0" xfId="0" applyNumberFormat="1" applyFont="1" applyFill="1" applyBorder="1" applyAlignment="1" applyProtection="1"/>
    <xf numFmtId="0" fontId="2" fillId="4" borderId="0" xfId="0" applyFont="1" applyFill="1" applyBorder="1" applyAlignment="1" applyProtection="1">
      <alignment horizontal="left" vertical="center"/>
    </xf>
    <xf numFmtId="0" fontId="59" fillId="2" borderId="0" xfId="0" applyFont="1" applyFill="1" applyAlignment="1" applyProtection="1">
      <alignment vertical="top"/>
    </xf>
    <xf numFmtId="0" fontId="73" fillId="3" borderId="31" xfId="0" applyFont="1" applyFill="1" applyBorder="1" applyAlignment="1" applyProtection="1">
      <alignment horizontal="left" vertical="center"/>
    </xf>
    <xf numFmtId="0" fontId="72" fillId="3" borderId="31" xfId="0" applyFont="1" applyFill="1" applyBorder="1" applyAlignment="1" applyProtection="1">
      <alignment horizontal="left" vertical="center"/>
    </xf>
    <xf numFmtId="0" fontId="74" fillId="3" borderId="31" xfId="0" applyFont="1" applyFill="1" applyBorder="1" applyAlignment="1" applyProtection="1">
      <alignment horizontal="left" vertical="center"/>
    </xf>
    <xf numFmtId="0" fontId="10" fillId="3" borderId="31" xfId="0" applyFont="1" applyFill="1" applyBorder="1" applyAlignment="1" applyProtection="1">
      <alignment horizontal="center"/>
    </xf>
    <xf numFmtId="0" fontId="2" fillId="3" borderId="31" xfId="0" applyFont="1" applyFill="1" applyBorder="1" applyAlignment="1" applyProtection="1">
      <alignment horizontal="left" vertical="center"/>
    </xf>
    <xf numFmtId="0" fontId="8" fillId="3" borderId="31" xfId="0" applyFont="1" applyFill="1" applyBorder="1" applyAlignment="1" applyProtection="1">
      <alignment vertical="center"/>
    </xf>
    <xf numFmtId="0" fontId="8" fillId="0" borderId="0" xfId="0" applyFont="1" applyFill="1" applyBorder="1" applyAlignment="1" applyProtection="1"/>
    <xf numFmtId="0" fontId="72" fillId="2" borderId="26" xfId="0" applyFont="1" applyFill="1" applyBorder="1" applyAlignment="1" applyProtection="1">
      <alignment horizontal="left" vertical="center"/>
    </xf>
    <xf numFmtId="0" fontId="60" fillId="4" borderId="0" xfId="0" applyFont="1" applyFill="1" applyBorder="1" applyAlignment="1" applyProtection="1">
      <alignment horizontal="left" vertical="center"/>
    </xf>
    <xf numFmtId="0" fontId="75" fillId="4" borderId="0" xfId="0" applyFont="1" applyFill="1" applyBorder="1" applyAlignment="1" applyProtection="1">
      <alignment horizontal="left" vertical="center"/>
    </xf>
    <xf numFmtId="0" fontId="10" fillId="4" borderId="0" xfId="0" applyFont="1" applyFill="1" applyBorder="1" applyAlignment="1" applyProtection="1">
      <alignment horizontal="center"/>
    </xf>
    <xf numFmtId="0" fontId="60" fillId="4" borderId="0" xfId="0" applyFont="1" applyFill="1" applyAlignment="1" applyProtection="1">
      <alignment vertical="center"/>
    </xf>
    <xf numFmtId="0" fontId="60" fillId="4" borderId="0" xfId="0" applyFont="1" applyFill="1" applyBorder="1" applyAlignment="1" applyProtection="1">
      <alignment vertical="center"/>
    </xf>
    <xf numFmtId="0" fontId="60" fillId="4" borderId="36" xfId="0" applyFont="1" applyFill="1" applyBorder="1" applyAlignment="1" applyProtection="1">
      <alignment horizontal="center" vertical="center"/>
    </xf>
    <xf numFmtId="0" fontId="10" fillId="4" borderId="0" xfId="0" applyNumberFormat="1" applyFont="1" applyFill="1" applyBorder="1" applyAlignment="1" applyProtection="1">
      <alignment horizontal="center"/>
    </xf>
    <xf numFmtId="0" fontId="60" fillId="4" borderId="0" xfId="0" applyNumberFormat="1" applyFont="1" applyFill="1" applyBorder="1" applyAlignment="1" applyProtection="1">
      <alignment horizontal="left" vertical="center"/>
    </xf>
    <xf numFmtId="164" fontId="72" fillId="3" borderId="31" xfId="0" applyNumberFormat="1" applyFont="1" applyFill="1" applyBorder="1" applyAlignment="1" applyProtection="1">
      <alignment horizontal="left" vertical="center"/>
    </xf>
    <xf numFmtId="164" fontId="8" fillId="3" borderId="31" xfId="0" applyNumberFormat="1" applyFont="1" applyFill="1" applyBorder="1" applyAlignment="1" applyProtection="1">
      <alignment horizontal="center"/>
    </xf>
    <xf numFmtId="0" fontId="76" fillId="4" borderId="0" xfId="0" applyFont="1" applyFill="1" applyBorder="1" applyAlignment="1" applyProtection="1"/>
    <xf numFmtId="170" fontId="60" fillId="4" borderId="0" xfId="0" applyNumberFormat="1" applyFont="1" applyFill="1" applyBorder="1" applyAlignment="1" applyProtection="1">
      <alignment horizontal="center"/>
    </xf>
    <xf numFmtId="0" fontId="77" fillId="4" borderId="0" xfId="0" applyFont="1" applyFill="1" applyBorder="1" applyAlignment="1" applyProtection="1"/>
    <xf numFmtId="0" fontId="60" fillId="4" borderId="0" xfId="0" applyFont="1" applyFill="1" applyBorder="1" applyAlignment="1" applyProtection="1"/>
    <xf numFmtId="10" fontId="60" fillId="4" borderId="0" xfId="0" applyNumberFormat="1" applyFont="1" applyFill="1" applyBorder="1" applyAlignment="1" applyProtection="1">
      <alignment horizontal="center"/>
    </xf>
    <xf numFmtId="0" fontId="8" fillId="4" borderId="0" xfId="0" applyFont="1" applyFill="1" applyBorder="1" applyAlignment="1" applyProtection="1">
      <alignment horizontal="left" vertical="center"/>
    </xf>
    <xf numFmtId="14" fontId="10" fillId="4" borderId="0" xfId="0" applyNumberFormat="1" applyFont="1" applyFill="1" applyBorder="1" applyAlignment="1" applyProtection="1">
      <alignment horizontal="center"/>
    </xf>
    <xf numFmtId="0" fontId="60" fillId="4" borderId="0" xfId="0" applyFont="1" applyFill="1" applyAlignment="1" applyProtection="1">
      <alignment horizontal="left" vertical="center"/>
    </xf>
    <xf numFmtId="0" fontId="60" fillId="4" borderId="0" xfId="0" applyFont="1" applyFill="1" applyAlignment="1" applyProtection="1">
      <alignment horizontal="center" vertical="center"/>
    </xf>
    <xf numFmtId="0" fontId="2" fillId="3" borderId="31" xfId="0" applyFont="1" applyFill="1" applyBorder="1" applyAlignment="1" applyProtection="1">
      <alignment vertical="center"/>
    </xf>
    <xf numFmtId="0" fontId="78" fillId="2" borderId="0" xfId="0" applyFont="1" applyFill="1" applyBorder="1" applyAlignment="1" applyProtection="1">
      <alignment horizontal="left"/>
    </xf>
    <xf numFmtId="0" fontId="54" fillId="2" borderId="0" xfId="0" applyFont="1" applyFill="1" applyBorder="1" applyProtection="1"/>
    <xf numFmtId="0" fontId="60" fillId="0" borderId="50" xfId="0" applyFont="1" applyFill="1" applyBorder="1" applyAlignment="1" applyProtection="1">
      <alignment vertical="center"/>
    </xf>
    <xf numFmtId="0" fontId="60" fillId="0" borderId="50" xfId="0" applyFont="1" applyFill="1" applyBorder="1" applyAlignment="1" applyProtection="1"/>
    <xf numFmtId="167" fontId="75" fillId="0" borderId="50" xfId="0" applyNumberFormat="1" applyFont="1" applyFill="1" applyBorder="1" applyAlignment="1" applyProtection="1">
      <alignment horizontal="center" vertical="center"/>
    </xf>
    <xf numFmtId="0" fontId="70" fillId="2" borderId="0" xfId="0" applyFont="1" applyFill="1" applyAlignment="1" applyProtection="1">
      <alignment vertical="center"/>
    </xf>
    <xf numFmtId="0" fontId="70" fillId="2" borderId="0" xfId="0" applyFont="1" applyFill="1" applyBorder="1" applyAlignment="1" applyProtection="1">
      <alignment vertical="center"/>
      <protection locked="0"/>
    </xf>
    <xf numFmtId="0" fontId="70" fillId="4" borderId="0" xfId="0" applyFont="1" applyFill="1" applyBorder="1" applyAlignment="1" applyProtection="1">
      <alignment vertical="center"/>
    </xf>
    <xf numFmtId="0" fontId="54" fillId="2" borderId="0" xfId="0" applyFont="1" applyFill="1" applyBorder="1" applyAlignment="1" applyProtection="1">
      <alignment horizontal="left"/>
    </xf>
    <xf numFmtId="0" fontId="2" fillId="3" borderId="31" xfId="0" applyFont="1" applyFill="1" applyBorder="1" applyAlignment="1" applyProtection="1">
      <alignment horizontal="left"/>
    </xf>
    <xf numFmtId="0" fontId="2" fillId="3" borderId="31" xfId="0" applyFont="1" applyFill="1" applyBorder="1" applyProtection="1"/>
    <xf numFmtId="0" fontId="2" fillId="3" borderId="31" xfId="0" applyFont="1" applyFill="1" applyBorder="1" applyAlignment="1" applyProtection="1"/>
    <xf numFmtId="0" fontId="2" fillId="3" borderId="31" xfId="0" applyFont="1" applyFill="1" applyBorder="1" applyAlignment="1" applyProtection="1">
      <alignment horizontal="center" vertical="center"/>
    </xf>
    <xf numFmtId="0" fontId="60" fillId="0" borderId="49" xfId="0" applyFont="1" applyFill="1" applyBorder="1" applyAlignment="1" applyProtection="1">
      <alignment vertical="center"/>
    </xf>
    <xf numFmtId="0" fontId="60" fillId="0" borderId="49" xfId="0" applyFont="1" applyFill="1" applyBorder="1" applyAlignment="1" applyProtection="1"/>
    <xf numFmtId="0" fontId="77" fillId="2" borderId="0" xfId="0" applyFont="1" applyFill="1" applyAlignment="1" applyProtection="1">
      <alignment horizontal="left"/>
    </xf>
    <xf numFmtId="0" fontId="60" fillId="2" borderId="0" xfId="0" applyFont="1" applyFill="1" applyProtection="1"/>
    <xf numFmtId="0" fontId="60" fillId="2" borderId="0" xfId="0" applyFont="1" applyFill="1" applyAlignment="1" applyProtection="1"/>
    <xf numFmtId="167" fontId="75" fillId="2" borderId="34" xfId="0" applyNumberFormat="1" applyFont="1" applyFill="1" applyBorder="1" applyAlignment="1" applyProtection="1">
      <alignment horizontal="center" vertical="center"/>
      <protection locked="0"/>
    </xf>
    <xf numFmtId="167" fontId="75" fillId="2" borderId="0" xfId="0" applyNumberFormat="1" applyFont="1" applyFill="1" applyBorder="1" applyAlignment="1" applyProtection="1">
      <alignment horizontal="center"/>
    </xf>
    <xf numFmtId="167" fontId="75" fillId="2" borderId="0" xfId="0" applyNumberFormat="1" applyFont="1" applyFill="1" applyBorder="1" applyAlignment="1" applyProtection="1">
      <alignment horizontal="center" vertical="center"/>
      <protection locked="0"/>
    </xf>
    <xf numFmtId="0" fontId="60" fillId="2" borderId="0" xfId="0" applyFont="1" applyFill="1" applyBorder="1" applyAlignment="1" applyProtection="1"/>
    <xf numFmtId="165" fontId="75" fillId="4" borderId="0" xfId="0" applyNumberFormat="1" applyFont="1" applyFill="1" applyBorder="1" applyAlignment="1" applyProtection="1">
      <alignment horizontal="center" vertical="center"/>
    </xf>
    <xf numFmtId="0" fontId="8" fillId="3" borderId="31" xfId="0" applyFont="1" applyFill="1" applyBorder="1" applyAlignment="1" applyProtection="1">
      <alignment horizontal="left" vertical="center"/>
    </xf>
    <xf numFmtId="0" fontId="60" fillId="2" borderId="0" xfId="0" applyFont="1" applyFill="1" applyAlignment="1" applyProtection="1">
      <alignment horizontal="left" vertical="center"/>
    </xf>
    <xf numFmtId="0" fontId="2" fillId="0" borderId="0" xfId="0" applyFont="1" applyFill="1" applyBorder="1" applyAlignment="1" applyProtection="1"/>
    <xf numFmtId="167" fontId="75" fillId="4" borderId="0" xfId="0" applyNumberFormat="1" applyFont="1" applyFill="1" applyAlignment="1" applyProtection="1">
      <alignment horizontal="center" vertical="center"/>
    </xf>
    <xf numFmtId="0" fontId="60" fillId="2" borderId="34" xfId="0" applyFont="1" applyFill="1" applyBorder="1" applyAlignment="1" applyProtection="1"/>
    <xf numFmtId="167" fontId="75" fillId="2" borderId="34" xfId="0" applyNumberFormat="1" applyFont="1" applyFill="1" applyBorder="1" applyAlignment="1" applyProtection="1">
      <alignment horizontal="center" vertical="center"/>
    </xf>
    <xf numFmtId="0" fontId="60" fillId="2" borderId="0" xfId="0" applyFont="1" applyFill="1" applyAlignment="1" applyProtection="1">
      <alignment vertical="center"/>
    </xf>
    <xf numFmtId="167" fontId="79" fillId="5" borderId="34" xfId="0" applyNumberFormat="1" applyFont="1" applyFill="1" applyBorder="1" applyAlignment="1" applyProtection="1">
      <alignment vertical="center"/>
    </xf>
    <xf numFmtId="167" fontId="75" fillId="0" borderId="49" xfId="0" applyNumberFormat="1" applyFont="1" applyFill="1" applyBorder="1" applyAlignment="1" applyProtection="1">
      <alignment horizontal="center" vertical="center"/>
    </xf>
    <xf numFmtId="0" fontId="60" fillId="0" borderId="49" xfId="0" applyFont="1" applyFill="1" applyBorder="1" applyAlignment="1" applyProtection="1">
      <alignment horizontal="left" vertical="center"/>
    </xf>
    <xf numFmtId="0" fontId="60" fillId="2" borderId="0" xfId="0" applyFont="1" applyFill="1" applyBorder="1" applyAlignment="1" applyProtection="1">
      <alignment vertical="center"/>
    </xf>
    <xf numFmtId="0" fontId="60" fillId="2" borderId="0" xfId="0" applyFont="1" applyFill="1" applyBorder="1" applyAlignment="1" applyProtection="1">
      <alignment horizontal="left" vertical="center"/>
    </xf>
    <xf numFmtId="0" fontId="60" fillId="4" borderId="0" xfId="0" applyFont="1" applyFill="1" applyBorder="1" applyAlignment="1" applyProtection="1">
      <alignment vertical="center"/>
      <protection locked="0"/>
    </xf>
    <xf numFmtId="0" fontId="60" fillId="4" borderId="25" xfId="0" applyFont="1" applyFill="1" applyBorder="1" applyAlignment="1" applyProtection="1">
      <alignment vertical="center"/>
    </xf>
    <xf numFmtId="167" fontId="8" fillId="2" borderId="0" xfId="0" applyNumberFormat="1" applyFont="1" applyFill="1" applyBorder="1" applyAlignment="1" applyProtection="1"/>
    <xf numFmtId="0" fontId="60" fillId="0" borderId="47" xfId="0" applyFont="1" applyFill="1" applyBorder="1" applyAlignment="1" applyProtection="1"/>
    <xf numFmtId="0" fontId="60" fillId="0" borderId="47" xfId="0" applyFont="1" applyFill="1" applyBorder="1" applyAlignment="1" applyProtection="1">
      <alignment vertical="center"/>
    </xf>
    <xf numFmtId="167" fontId="10" fillId="2" borderId="0" xfId="0" applyNumberFormat="1" applyFont="1" applyFill="1" applyBorder="1" applyAlignment="1" applyProtection="1">
      <alignment horizontal="center"/>
    </xf>
    <xf numFmtId="0" fontId="77" fillId="0" borderId="49" xfId="0" applyFont="1" applyFill="1" applyBorder="1" applyAlignment="1" applyProtection="1">
      <alignment vertical="center"/>
    </xf>
    <xf numFmtId="0" fontId="60" fillId="0" borderId="49" xfId="0" applyFont="1" applyFill="1" applyBorder="1" applyAlignment="1" applyProtection="1">
      <alignment wrapText="1"/>
      <protection locked="0"/>
    </xf>
    <xf numFmtId="0" fontId="2" fillId="0" borderId="49" xfId="0" applyFont="1" applyFill="1" applyBorder="1" applyAlignment="1" applyProtection="1">
      <alignment vertical="center"/>
    </xf>
    <xf numFmtId="0" fontId="2" fillId="0" borderId="49" xfId="0" applyFont="1" applyFill="1" applyBorder="1" applyAlignment="1" applyProtection="1">
      <alignment horizontal="left"/>
    </xf>
    <xf numFmtId="167" fontId="81" fillId="0" borderId="49" xfId="0" applyNumberFormat="1" applyFont="1" applyFill="1" applyBorder="1" applyAlignment="1" applyProtection="1">
      <alignment horizontal="center"/>
    </xf>
    <xf numFmtId="0" fontId="77" fillId="0" borderId="49" xfId="0" applyFont="1" applyFill="1" applyBorder="1" applyAlignment="1" applyProtection="1">
      <alignment horizontal="right"/>
    </xf>
    <xf numFmtId="0" fontId="76" fillId="0" borderId="49" xfId="0" applyFont="1" applyFill="1" applyBorder="1" applyAlignment="1" applyProtection="1">
      <alignment horizontal="right"/>
    </xf>
    <xf numFmtId="167" fontId="75" fillId="0" borderId="49" xfId="0" applyNumberFormat="1" applyFont="1" applyFill="1" applyBorder="1" applyAlignment="1" applyProtection="1"/>
    <xf numFmtId="0" fontId="77" fillId="0" borderId="49" xfId="0" applyFont="1" applyFill="1" applyBorder="1" applyAlignment="1" applyProtection="1">
      <alignment horizontal="center"/>
    </xf>
    <xf numFmtId="0" fontId="76" fillId="0" borderId="49" xfId="0" applyFont="1" applyFill="1" applyBorder="1" applyAlignment="1" applyProtection="1">
      <alignment horizontal="center"/>
    </xf>
    <xf numFmtId="167" fontId="75" fillId="0" borderId="49" xfId="0" applyNumberFormat="1" applyFont="1" applyFill="1" applyBorder="1" applyAlignment="1" applyProtection="1">
      <alignment horizontal="center"/>
    </xf>
    <xf numFmtId="0" fontId="60" fillId="0" borderId="49" xfId="0" applyFont="1" applyFill="1" applyBorder="1" applyAlignment="1" applyProtection="1">
      <protection locked="0"/>
    </xf>
    <xf numFmtId="0" fontId="70" fillId="2" borderId="49" xfId="0" applyFont="1" applyFill="1" applyBorder="1" applyAlignment="1" applyProtection="1">
      <alignment horizontal="left"/>
    </xf>
    <xf numFmtId="167" fontId="82" fillId="2" borderId="49" xfId="0" applyNumberFormat="1" applyFont="1" applyFill="1" applyBorder="1" applyAlignment="1" applyProtection="1">
      <alignment horizontal="center"/>
    </xf>
    <xf numFmtId="167" fontId="82" fillId="2" borderId="49" xfId="0" applyNumberFormat="1" applyFont="1" applyFill="1" applyBorder="1" applyAlignment="1" applyProtection="1">
      <alignment horizontal="center" vertical="center"/>
    </xf>
    <xf numFmtId="0" fontId="2" fillId="2" borderId="49" xfId="0" applyFont="1" applyFill="1" applyBorder="1" applyAlignment="1" applyProtection="1">
      <alignment horizontal="left"/>
    </xf>
    <xf numFmtId="167" fontId="2" fillId="2" borderId="49" xfId="0" applyNumberFormat="1" applyFont="1" applyFill="1" applyBorder="1" applyAlignment="1" applyProtection="1">
      <alignment horizontal="center"/>
    </xf>
    <xf numFmtId="167" fontId="2" fillId="2" borderId="49" xfId="0" applyNumberFormat="1" applyFont="1" applyFill="1" applyBorder="1" applyAlignment="1" applyProtection="1">
      <alignment horizontal="center" vertical="center"/>
    </xf>
    <xf numFmtId="0" fontId="4" fillId="2" borderId="49" xfId="0" applyFont="1" applyFill="1" applyBorder="1" applyAlignment="1" applyProtection="1">
      <alignment horizontal="left"/>
    </xf>
    <xf numFmtId="0" fontId="4" fillId="2" borderId="49" xfId="0" applyFont="1" applyFill="1" applyBorder="1" applyAlignment="1" applyProtection="1">
      <alignment horizontal="center"/>
    </xf>
    <xf numFmtId="0" fontId="70" fillId="2" borderId="0" xfId="0" applyFont="1" applyFill="1" applyBorder="1" applyAlignment="1" applyProtection="1">
      <alignment vertical="center"/>
    </xf>
    <xf numFmtId="0" fontId="70" fillId="4" borderId="0" xfId="0" applyFont="1" applyFill="1" applyAlignment="1" applyProtection="1"/>
    <xf numFmtId="0" fontId="60" fillId="2" borderId="58" xfId="0" applyFont="1" applyFill="1" applyBorder="1" applyAlignment="1" applyProtection="1">
      <alignment vertical="center" wrapText="1"/>
    </xf>
    <xf numFmtId="0" fontId="60" fillId="2" borderId="0" xfId="0" applyFont="1" applyFill="1" applyBorder="1" applyAlignment="1" applyProtection="1">
      <alignment vertical="center" wrapText="1"/>
    </xf>
    <xf numFmtId="0" fontId="60" fillId="2" borderId="59" xfId="0" applyFont="1" applyFill="1" applyBorder="1" applyAlignment="1" applyProtection="1">
      <alignment vertical="center" wrapText="1"/>
    </xf>
    <xf numFmtId="0" fontId="84" fillId="2" borderId="0" xfId="0" applyFont="1" applyFill="1" applyAlignment="1" applyProtection="1"/>
    <xf numFmtId="0" fontId="84" fillId="4" borderId="0" xfId="0" applyFont="1" applyFill="1" applyAlignment="1" applyProtection="1"/>
    <xf numFmtId="173" fontId="50" fillId="2" borderId="32" xfId="0" applyNumberFormat="1" applyFont="1" applyFill="1" applyBorder="1" applyAlignment="1" applyProtection="1">
      <alignment vertical="center"/>
      <protection locked="0"/>
    </xf>
    <xf numFmtId="173" fontId="50" fillId="0" borderId="32" xfId="0" applyNumberFormat="1" applyFont="1" applyBorder="1" applyAlignment="1"/>
    <xf numFmtId="165" fontId="50" fillId="2" borderId="32" xfId="0" applyNumberFormat="1" applyFont="1" applyFill="1" applyBorder="1" applyAlignment="1" applyProtection="1">
      <alignment horizontal="center" vertical="center"/>
      <protection locked="0"/>
    </xf>
    <xf numFmtId="173" fontId="50" fillId="5" borderId="32" xfId="0" applyNumberFormat="1" applyFont="1" applyFill="1" applyBorder="1" applyAlignment="1" applyProtection="1">
      <alignment vertical="center"/>
      <protection locked="0"/>
    </xf>
    <xf numFmtId="173" fontId="50" fillId="5" borderId="32" xfId="0" applyNumberFormat="1" applyFont="1" applyFill="1" applyBorder="1" applyAlignment="1"/>
    <xf numFmtId="165" fontId="50" fillId="2" borderId="31" xfId="0" applyNumberFormat="1" applyFont="1" applyFill="1" applyBorder="1" applyAlignment="1" applyProtection="1">
      <alignment horizontal="center" vertical="center"/>
      <protection locked="0"/>
    </xf>
    <xf numFmtId="173" fontId="50" fillId="5" borderId="31" xfId="0" applyNumberFormat="1" applyFont="1" applyFill="1" applyBorder="1" applyAlignment="1" applyProtection="1">
      <alignment vertical="center"/>
      <protection locked="0"/>
    </xf>
    <xf numFmtId="173" fontId="50" fillId="5" borderId="31" xfId="0" applyNumberFormat="1" applyFont="1" applyFill="1" applyBorder="1" applyAlignment="1"/>
    <xf numFmtId="0" fontId="50" fillId="2" borderId="36" xfId="0" applyFont="1" applyFill="1" applyBorder="1" applyAlignment="1" applyProtection="1">
      <alignment horizontal="center" vertical="center"/>
    </xf>
    <xf numFmtId="0" fontId="54" fillId="0" borderId="36" xfId="0" applyFont="1" applyBorder="1" applyAlignment="1">
      <alignment horizontal="center" vertical="center"/>
    </xf>
    <xf numFmtId="0" fontId="50" fillId="2" borderId="29" xfId="0" applyFont="1" applyFill="1" applyBorder="1" applyAlignment="1" applyProtection="1">
      <alignment horizontal="left" vertical="center"/>
      <protection locked="0"/>
    </xf>
    <xf numFmtId="0" fontId="50" fillId="2" borderId="35" xfId="0" applyFont="1" applyFill="1" applyBorder="1" applyAlignment="1" applyProtection="1">
      <alignment horizontal="center" vertical="center"/>
    </xf>
    <xf numFmtId="0" fontId="54" fillId="0" borderId="35" xfId="0" applyFont="1" applyBorder="1" applyAlignment="1">
      <alignment horizontal="center" vertical="center"/>
    </xf>
    <xf numFmtId="0" fontId="50" fillId="2" borderId="33" xfId="0" applyFont="1" applyFill="1" applyBorder="1" applyAlignment="1" applyProtection="1">
      <alignment horizontal="left" vertical="center"/>
      <protection locked="0"/>
    </xf>
    <xf numFmtId="0" fontId="50" fillId="2" borderId="0" xfId="0" applyFont="1" applyFill="1" applyBorder="1" applyAlignment="1" applyProtection="1">
      <alignment horizontal="center"/>
      <protection locked="0"/>
    </xf>
    <xf numFmtId="167" fontId="50" fillId="2" borderId="30" xfId="0" applyNumberFormat="1" applyFont="1" applyFill="1" applyBorder="1" applyAlignment="1" applyProtection="1">
      <alignment horizontal="center"/>
      <protection locked="0"/>
    </xf>
    <xf numFmtId="0" fontId="50" fillId="2" borderId="33" xfId="1" applyFont="1" applyFill="1" applyBorder="1" applyAlignment="1" applyProtection="1">
      <alignment horizontal="left" vertical="center"/>
      <protection locked="0"/>
    </xf>
    <xf numFmtId="0" fontId="47" fillId="2" borderId="0" xfId="0" applyFont="1" applyFill="1" applyBorder="1" applyAlignment="1" applyProtection="1">
      <alignment horizontal="left" vertical="center"/>
      <protection locked="0"/>
    </xf>
    <xf numFmtId="172" fontId="50" fillId="2" borderId="36" xfId="2" applyNumberFormat="1" applyFont="1" applyFill="1" applyBorder="1" applyAlignment="1" applyProtection="1">
      <alignment horizontal="center" vertical="center"/>
    </xf>
    <xf numFmtId="171" fontId="50" fillId="2" borderId="36" xfId="0" applyNumberFormat="1" applyFont="1" applyFill="1" applyBorder="1" applyAlignment="1" applyProtection="1">
      <alignment horizontal="center" vertical="center"/>
    </xf>
    <xf numFmtId="171" fontId="54" fillId="0" borderId="36" xfId="0" applyNumberFormat="1" applyFont="1" applyBorder="1" applyAlignment="1">
      <alignment horizontal="center" vertical="center"/>
    </xf>
    <xf numFmtId="171" fontId="50" fillId="0" borderId="36" xfId="0" applyNumberFormat="1" applyFont="1" applyBorder="1" applyAlignment="1">
      <alignment horizontal="center" vertical="center"/>
    </xf>
    <xf numFmtId="16" fontId="50" fillId="2" borderId="36" xfId="0" applyNumberFormat="1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 applyProtection="1">
      <alignment horizontal="center"/>
      <protection locked="0"/>
    </xf>
    <xf numFmtId="169" fontId="13" fillId="2" borderId="2" xfId="0" applyNumberFormat="1" applyFont="1" applyFill="1" applyBorder="1" applyAlignment="1" applyProtection="1">
      <alignment horizontal="center"/>
      <protection locked="0"/>
    </xf>
    <xf numFmtId="0" fontId="16" fillId="2" borderId="0" xfId="0" applyFont="1" applyFill="1" applyAlignment="1" applyProtection="1">
      <alignment horizontal="center"/>
    </xf>
    <xf numFmtId="0" fontId="3" fillId="2" borderId="14" xfId="0" applyFont="1" applyFill="1" applyBorder="1" applyAlignment="1" applyProtection="1">
      <alignment horizontal="center"/>
    </xf>
    <xf numFmtId="0" fontId="3" fillId="2" borderId="10" xfId="0" applyFont="1" applyFill="1" applyBorder="1" applyAlignment="1" applyProtection="1">
      <alignment horizontal="center"/>
    </xf>
    <xf numFmtId="0" fontId="3" fillId="2" borderId="15" xfId="0" applyFont="1" applyFill="1" applyBorder="1" applyAlignment="1" applyProtection="1">
      <alignment horizontal="center"/>
    </xf>
    <xf numFmtId="0" fontId="3" fillId="2" borderId="16" xfId="0" applyFont="1" applyFill="1" applyBorder="1" applyAlignment="1" applyProtection="1">
      <alignment horizontal="center"/>
    </xf>
    <xf numFmtId="0" fontId="3" fillId="2" borderId="0" xfId="0" applyFont="1" applyFill="1" applyBorder="1" applyAlignment="1" applyProtection="1">
      <alignment horizontal="center"/>
    </xf>
    <xf numFmtId="0" fontId="3" fillId="2" borderId="17" xfId="0" applyFont="1" applyFill="1" applyBorder="1" applyAlignment="1" applyProtection="1">
      <alignment horizontal="center"/>
    </xf>
    <xf numFmtId="0" fontId="3" fillId="2" borderId="18" xfId="0" applyFont="1" applyFill="1" applyBorder="1" applyAlignment="1" applyProtection="1">
      <alignment horizontal="center"/>
    </xf>
    <xf numFmtId="0" fontId="3" fillId="2" borderId="9" xfId="0" applyFont="1" applyFill="1" applyBorder="1" applyAlignment="1" applyProtection="1">
      <alignment horizontal="center"/>
    </xf>
    <xf numFmtId="0" fontId="3" fillId="2" borderId="19" xfId="0" applyFont="1" applyFill="1" applyBorder="1" applyAlignment="1" applyProtection="1">
      <alignment horizontal="center"/>
    </xf>
    <xf numFmtId="0" fontId="20" fillId="2" borderId="0" xfId="0" applyFont="1" applyFill="1" applyBorder="1" applyAlignment="1" applyProtection="1">
      <alignment horizontal="center" vertical="center"/>
    </xf>
    <xf numFmtId="0" fontId="20" fillId="2" borderId="9" xfId="0" applyFont="1" applyFill="1" applyBorder="1" applyAlignment="1" applyProtection="1">
      <alignment horizontal="center" vertical="center"/>
    </xf>
    <xf numFmtId="0" fontId="16" fillId="2" borderId="0" xfId="0" applyFont="1" applyFill="1" applyBorder="1" applyAlignment="1" applyProtection="1">
      <alignment horizontal="center"/>
      <protection locked="0"/>
    </xf>
    <xf numFmtId="0" fontId="12" fillId="2" borderId="9" xfId="0" applyFont="1" applyFill="1" applyBorder="1" applyAlignment="1" applyProtection="1">
      <alignment horizontal="center"/>
      <protection locked="0"/>
    </xf>
    <xf numFmtId="0" fontId="13" fillId="2" borderId="9" xfId="0" applyFont="1" applyFill="1" applyBorder="1" applyAlignment="1" applyProtection="1">
      <alignment horizontal="center"/>
      <protection locked="0"/>
    </xf>
    <xf numFmtId="0" fontId="13" fillId="2" borderId="2" xfId="0" applyFont="1" applyFill="1" applyBorder="1" applyAlignment="1" applyProtection="1">
      <alignment horizontal="center" wrapText="1"/>
      <protection locked="0"/>
    </xf>
    <xf numFmtId="0" fontId="12" fillId="2" borderId="2" xfId="0" applyFont="1" applyFill="1" applyBorder="1" applyAlignment="1" applyProtection="1">
      <alignment horizontal="center"/>
      <protection locked="0"/>
    </xf>
    <xf numFmtId="16" fontId="13" fillId="2" borderId="9" xfId="0" applyNumberFormat="1" applyFont="1" applyFill="1" applyBorder="1" applyAlignment="1" applyProtection="1">
      <alignment horizontal="center"/>
      <protection locked="0"/>
    </xf>
    <xf numFmtId="0" fontId="13" fillId="2" borderId="2" xfId="0" applyNumberFormat="1" applyFont="1" applyFill="1" applyBorder="1" applyAlignment="1" applyProtection="1">
      <alignment horizontal="center"/>
      <protection locked="0"/>
    </xf>
    <xf numFmtId="164" fontId="12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protection locked="0"/>
    </xf>
    <xf numFmtId="170" fontId="12" fillId="2" borderId="9" xfId="0" applyNumberFormat="1" applyFont="1" applyFill="1" applyBorder="1" applyAlignment="1" applyProtection="1">
      <alignment horizontal="center"/>
      <protection locked="0"/>
    </xf>
    <xf numFmtId="170" fontId="12" fillId="2" borderId="2" xfId="0" applyNumberFormat="1" applyFont="1" applyFill="1" applyBorder="1" applyAlignment="1" applyProtection="1">
      <alignment horizontal="center"/>
      <protection locked="0"/>
    </xf>
    <xf numFmtId="14" fontId="13" fillId="2" borderId="9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</xf>
    <xf numFmtId="167" fontId="11" fillId="2" borderId="2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left" vertical="center" wrapText="1"/>
    </xf>
    <xf numFmtId="0" fontId="8" fillId="0" borderId="0" xfId="0" applyFont="1" applyAlignment="1" applyProtection="1">
      <alignment horizontal="left" vertical="center" wrapText="1"/>
    </xf>
    <xf numFmtId="0" fontId="8" fillId="2" borderId="0" xfId="0" applyFont="1" applyFill="1" applyAlignment="1" applyProtection="1">
      <alignment horizontal="right"/>
    </xf>
    <xf numFmtId="0" fontId="21" fillId="2" borderId="0" xfId="0" applyFont="1" applyFill="1" applyBorder="1" applyAlignment="1" applyProtection="1">
      <alignment horizontal="center"/>
    </xf>
    <xf numFmtId="0" fontId="13" fillId="2" borderId="9" xfId="0" applyFont="1" applyFill="1" applyBorder="1" applyAlignment="1" applyProtection="1">
      <alignment horizontal="center"/>
    </xf>
    <xf numFmtId="49" fontId="13" fillId="2" borderId="9" xfId="0" applyNumberFormat="1" applyFont="1" applyFill="1" applyBorder="1" applyAlignment="1" applyProtection="1">
      <alignment horizontal="center"/>
    </xf>
    <xf numFmtId="49" fontId="13" fillId="2" borderId="2" xfId="0" applyNumberFormat="1" applyFont="1" applyFill="1" applyBorder="1" applyAlignment="1" applyProtection="1">
      <alignment horizontal="center"/>
    </xf>
    <xf numFmtId="0" fontId="8" fillId="2" borderId="0" xfId="0" applyFont="1" applyFill="1" applyBorder="1" applyAlignment="1" applyProtection="1">
      <alignment horizontal="center" vertical="center"/>
    </xf>
    <xf numFmtId="14" fontId="60" fillId="2" borderId="25" xfId="0" applyNumberFormat="1" applyFont="1" applyFill="1" applyBorder="1" applyAlignment="1" applyProtection="1">
      <alignment vertical="center"/>
      <protection locked="0"/>
    </xf>
    <xf numFmtId="14" fontId="60" fillId="0" borderId="25" xfId="0" applyNumberFormat="1" applyFont="1" applyBorder="1" applyAlignment="1" applyProtection="1">
      <protection locked="0"/>
    </xf>
    <xf numFmtId="14" fontId="60" fillId="2" borderId="41" xfId="0" applyNumberFormat="1" applyFont="1" applyFill="1" applyBorder="1" applyAlignment="1" applyProtection="1">
      <alignment vertical="center"/>
      <protection locked="0"/>
    </xf>
    <xf numFmtId="3" fontId="60" fillId="4" borderId="36" xfId="2" applyNumberFormat="1" applyFont="1" applyFill="1" applyBorder="1" applyAlignment="1" applyProtection="1">
      <alignment horizontal="center" vertical="center"/>
      <protection locked="0"/>
    </xf>
    <xf numFmtId="0" fontId="60" fillId="4" borderId="35" xfId="0" applyFont="1" applyFill="1" applyBorder="1" applyAlignment="1" applyProtection="1">
      <alignment horizontal="center" vertical="center"/>
      <protection locked="0"/>
    </xf>
    <xf numFmtId="0" fontId="8" fillId="4" borderId="35" xfId="0" applyFont="1" applyFill="1" applyBorder="1" applyAlignment="1" applyProtection="1">
      <alignment horizontal="center" vertical="center"/>
      <protection locked="0"/>
    </xf>
    <xf numFmtId="170" fontId="60" fillId="4" borderId="36" xfId="2" applyNumberFormat="1" applyFont="1" applyFill="1" applyBorder="1" applyAlignment="1" applyProtection="1">
      <alignment horizontal="center" vertical="center"/>
      <protection locked="0"/>
    </xf>
    <xf numFmtId="3" fontId="8" fillId="4" borderId="36" xfId="0" applyNumberFormat="1" applyFont="1" applyFill="1" applyBorder="1" applyAlignment="1" applyProtection="1">
      <alignment horizontal="center" vertical="center"/>
      <protection locked="0"/>
    </xf>
    <xf numFmtId="0" fontId="60" fillId="4" borderId="39" xfId="0" applyFont="1" applyFill="1" applyBorder="1" applyAlignment="1" applyProtection="1">
      <alignment horizontal="left" vertical="center"/>
      <protection locked="0"/>
    </xf>
    <xf numFmtId="0" fontId="60" fillId="4" borderId="33" xfId="0" applyFont="1" applyFill="1" applyBorder="1" applyAlignment="1" applyProtection="1">
      <alignment horizontal="left" vertical="center"/>
      <protection locked="0"/>
    </xf>
    <xf numFmtId="0" fontId="60" fillId="4" borderId="41" xfId="0" applyFont="1" applyFill="1" applyBorder="1" applyAlignment="1" applyProtection="1">
      <alignment horizontal="left" vertical="center" wrapText="1"/>
    </xf>
    <xf numFmtId="0" fontId="60" fillId="4" borderId="0" xfId="0" applyFont="1" applyFill="1" applyAlignment="1" applyProtection="1">
      <alignment horizontal="left" vertical="center" wrapText="1"/>
    </xf>
    <xf numFmtId="0" fontId="70" fillId="4" borderId="34" xfId="0" applyFont="1" applyFill="1" applyBorder="1" applyAlignment="1" applyProtection="1">
      <alignment horizontal="center" vertical="center"/>
    </xf>
    <xf numFmtId="0" fontId="70" fillId="0" borderId="34" xfId="0" applyFont="1" applyBorder="1" applyAlignment="1" applyProtection="1"/>
    <xf numFmtId="0" fontId="70" fillId="0" borderId="0" xfId="0" applyFont="1" applyBorder="1" applyAlignment="1" applyProtection="1"/>
    <xf numFmtId="0" fontId="8" fillId="2" borderId="0" xfId="0" applyFont="1" applyFill="1" applyBorder="1" applyAlignment="1" applyProtection="1">
      <alignment horizontal="right" vertical="center"/>
      <protection locked="0"/>
    </xf>
    <xf numFmtId="0" fontId="8" fillId="0" borderId="0" xfId="0" applyFont="1" applyBorder="1" applyAlignment="1" applyProtection="1">
      <protection locked="0"/>
    </xf>
    <xf numFmtId="173" fontId="60" fillId="2" borderId="32" xfId="0" applyNumberFormat="1" applyFont="1" applyFill="1" applyBorder="1" applyAlignment="1" applyProtection="1">
      <alignment vertical="center"/>
      <protection locked="0"/>
    </xf>
    <xf numFmtId="0" fontId="60" fillId="0" borderId="60" xfId="0" applyFont="1" applyFill="1" applyBorder="1" applyAlignment="1" applyProtection="1">
      <alignment horizontal="center" vertical="center"/>
    </xf>
    <xf numFmtId="0" fontId="60" fillId="0" borderId="61" xfId="0" applyFont="1" applyFill="1" applyBorder="1" applyAlignment="1" applyProtection="1">
      <alignment horizontal="center" vertical="center"/>
    </xf>
    <xf numFmtId="0" fontId="60" fillId="0" borderId="51" xfId="0" applyFont="1" applyFill="1" applyBorder="1" applyAlignment="1" applyProtection="1">
      <alignment horizontal="center" vertical="center"/>
    </xf>
    <xf numFmtId="0" fontId="60" fillId="0" borderId="52" xfId="0" applyFont="1" applyFill="1" applyBorder="1" applyAlignment="1" applyProtection="1">
      <alignment horizontal="left" wrapText="1"/>
    </xf>
    <xf numFmtId="0" fontId="60" fillId="0" borderId="53" xfId="0" applyFont="1" applyFill="1" applyBorder="1" applyAlignment="1" applyProtection="1">
      <alignment horizontal="left" wrapText="1"/>
    </xf>
    <xf numFmtId="0" fontId="60" fillId="0" borderId="54" xfId="0" applyFont="1" applyFill="1" applyBorder="1" applyAlignment="1" applyProtection="1">
      <alignment horizontal="left" wrapText="1"/>
    </xf>
    <xf numFmtId="0" fontId="60" fillId="0" borderId="55" xfId="0" applyFont="1" applyFill="1" applyBorder="1" applyAlignment="1" applyProtection="1">
      <alignment horizontal="left" wrapText="1"/>
    </xf>
    <xf numFmtId="0" fontId="60" fillId="0" borderId="56" xfId="0" applyFont="1" applyFill="1" applyBorder="1" applyAlignment="1" applyProtection="1">
      <alignment horizontal="left" wrapText="1"/>
    </xf>
    <xf numFmtId="0" fontId="60" fillId="0" borderId="57" xfId="0" applyFont="1" applyFill="1" applyBorder="1" applyAlignment="1" applyProtection="1">
      <alignment horizontal="left" wrapText="1"/>
    </xf>
    <xf numFmtId="167" fontId="60" fillId="2" borderId="30" xfId="0" applyNumberFormat="1" applyFont="1" applyFill="1" applyBorder="1" applyAlignment="1" applyProtection="1">
      <alignment horizontal="center"/>
      <protection locked="0"/>
    </xf>
    <xf numFmtId="0" fontId="8" fillId="0" borderId="30" xfId="0" applyFont="1" applyBorder="1" applyAlignment="1" applyProtection="1">
      <alignment horizontal="center"/>
      <protection locked="0"/>
    </xf>
    <xf numFmtId="165" fontId="60" fillId="4" borderId="32" xfId="0" applyNumberFormat="1" applyFont="1" applyFill="1" applyBorder="1" applyAlignment="1" applyProtection="1">
      <alignment horizontal="center" vertical="center"/>
    </xf>
    <xf numFmtId="173" fontId="60" fillId="5" borderId="32" xfId="0" applyNumberFormat="1" applyFont="1" applyFill="1" applyBorder="1" applyAlignment="1" applyProtection="1">
      <alignment horizontal="center" vertical="center"/>
    </xf>
    <xf numFmtId="173" fontId="60" fillId="2" borderId="32" xfId="0" applyNumberFormat="1" applyFont="1" applyFill="1" applyBorder="1" applyAlignment="1" applyProtection="1">
      <alignment horizontal="left" vertical="center" indent="6"/>
    </xf>
    <xf numFmtId="0" fontId="60" fillId="4" borderId="46" xfId="0" applyFont="1" applyFill="1" applyBorder="1" applyAlignment="1" applyProtection="1">
      <alignment horizontal="center" vertical="center"/>
    </xf>
    <xf numFmtId="167" fontId="60" fillId="2" borderId="32" xfId="0" applyNumberFormat="1" applyFont="1" applyFill="1" applyBorder="1" applyAlignment="1" applyProtection="1">
      <alignment horizontal="center" vertical="center"/>
      <protection locked="0"/>
    </xf>
    <xf numFmtId="0" fontId="2" fillId="7" borderId="0" xfId="0" applyFont="1" applyFill="1" applyBorder="1" applyAlignment="1" applyProtection="1">
      <alignment horizontal="center" vertical="center"/>
      <protection locked="0"/>
    </xf>
    <xf numFmtId="0" fontId="60" fillId="4" borderId="42" xfId="0" applyFont="1" applyFill="1" applyBorder="1" applyAlignment="1" applyProtection="1">
      <alignment horizontal="left" vertical="top" wrapText="1"/>
      <protection locked="0"/>
    </xf>
    <xf numFmtId="0" fontId="60" fillId="4" borderId="41" xfId="0" applyFont="1" applyFill="1" applyBorder="1" applyAlignment="1" applyProtection="1">
      <alignment horizontal="left" vertical="top" wrapText="1"/>
      <protection locked="0"/>
    </xf>
    <xf numFmtId="0" fontId="60" fillId="4" borderId="43" xfId="0" applyFont="1" applyFill="1" applyBorder="1" applyAlignment="1" applyProtection="1">
      <alignment horizontal="left" vertical="top" wrapText="1"/>
      <protection locked="0"/>
    </xf>
    <xf numFmtId="0" fontId="60" fillId="4" borderId="44" xfId="0" applyFont="1" applyFill="1" applyBorder="1" applyAlignment="1" applyProtection="1">
      <alignment horizontal="left" vertical="top" wrapText="1"/>
      <protection locked="0"/>
    </xf>
    <xf numFmtId="0" fontId="60" fillId="4" borderId="25" xfId="0" applyFont="1" applyFill="1" applyBorder="1" applyAlignment="1" applyProtection="1">
      <alignment horizontal="left" vertical="top" wrapText="1"/>
      <protection locked="0"/>
    </xf>
    <xf numFmtId="0" fontId="60" fillId="4" borderId="45" xfId="0" applyFont="1" applyFill="1" applyBorder="1" applyAlignment="1" applyProtection="1">
      <alignment horizontal="left" vertical="top" wrapText="1"/>
      <protection locked="0"/>
    </xf>
    <xf numFmtId="0" fontId="60" fillId="0" borderId="25" xfId="0" applyFont="1" applyFill="1" applyBorder="1" applyAlignment="1" applyProtection="1">
      <alignment horizontal="center" vertical="center"/>
    </xf>
    <xf numFmtId="0" fontId="61" fillId="2" borderId="0" xfId="0" applyFont="1" applyFill="1" applyBorder="1" applyAlignment="1" applyProtection="1">
      <alignment horizontal="left" vertical="center"/>
    </xf>
    <xf numFmtId="0" fontId="60" fillId="4" borderId="29" xfId="0" applyFont="1" applyFill="1" applyBorder="1" applyAlignment="1" applyProtection="1">
      <alignment horizontal="left" vertical="center"/>
      <protection locked="0"/>
    </xf>
    <xf numFmtId="173" fontId="60" fillId="5" borderId="31" xfId="0" applyNumberFormat="1" applyFont="1" applyFill="1" applyBorder="1" applyAlignment="1" applyProtection="1">
      <alignment vertical="center"/>
    </xf>
    <xf numFmtId="173" fontId="60" fillId="5" borderId="31" xfId="0" applyNumberFormat="1" applyFont="1" applyFill="1" applyBorder="1" applyAlignment="1" applyProtection="1"/>
    <xf numFmtId="0" fontId="60" fillId="4" borderId="0" xfId="0" applyFont="1" applyFill="1" applyAlignment="1" applyProtection="1">
      <alignment horizontal="left" vertical="center"/>
    </xf>
    <xf numFmtId="0" fontId="60" fillId="2" borderId="0" xfId="0" applyFont="1" applyFill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16" fontId="60" fillId="4" borderId="36" xfId="0" applyNumberFormat="1" applyFont="1" applyFill="1" applyBorder="1" applyAlignment="1" applyProtection="1">
      <alignment horizontal="center" vertical="center"/>
      <protection locked="0"/>
    </xf>
    <xf numFmtId="0" fontId="8" fillId="4" borderId="36" xfId="0" applyFont="1" applyFill="1" applyBorder="1" applyAlignment="1" applyProtection="1">
      <alignment horizontal="center" vertical="center"/>
      <protection locked="0"/>
    </xf>
    <xf numFmtId="174" fontId="60" fillId="4" borderId="36" xfId="2" applyNumberFormat="1" applyFont="1" applyFill="1" applyBorder="1" applyAlignment="1" applyProtection="1">
      <alignment horizontal="center" vertical="center"/>
      <protection locked="0"/>
    </xf>
    <xf numFmtId="174" fontId="8" fillId="4" borderId="36" xfId="0" applyNumberFormat="1" applyFont="1" applyFill="1" applyBorder="1" applyAlignment="1" applyProtection="1">
      <alignment horizontal="center" vertical="center"/>
      <protection locked="0"/>
    </xf>
    <xf numFmtId="49" fontId="60" fillId="4" borderId="29" xfId="0" applyNumberFormat="1" applyFont="1" applyFill="1" applyBorder="1" applyAlignment="1" applyProtection="1">
      <alignment horizontal="left" vertical="center"/>
      <protection locked="0"/>
    </xf>
    <xf numFmtId="170" fontId="8" fillId="4" borderId="36" xfId="0" applyNumberFormat="1" applyFont="1" applyFill="1" applyBorder="1" applyAlignment="1" applyProtection="1">
      <alignment horizontal="center" vertical="center"/>
      <protection locked="0"/>
    </xf>
    <xf numFmtId="0" fontId="60" fillId="4" borderId="37" xfId="1" applyFont="1" applyFill="1" applyBorder="1" applyAlignment="1" applyProtection="1">
      <alignment horizontal="left" vertical="center"/>
      <protection locked="0"/>
    </xf>
    <xf numFmtId="9" fontId="60" fillId="4" borderId="36" xfId="3" applyFont="1" applyFill="1" applyBorder="1" applyAlignment="1" applyProtection="1">
      <alignment horizontal="center" vertical="center"/>
    </xf>
    <xf numFmtId="9" fontId="8" fillId="4" borderId="36" xfId="3" applyFont="1" applyFill="1" applyBorder="1" applyAlignment="1" applyProtection="1">
      <alignment horizontal="center" vertical="center"/>
    </xf>
    <xf numFmtId="165" fontId="60" fillId="4" borderId="36" xfId="0" applyNumberFormat="1" applyFont="1" applyFill="1" applyBorder="1" applyAlignment="1" applyProtection="1">
      <alignment horizontal="center" vertical="center"/>
      <protection locked="0"/>
    </xf>
    <xf numFmtId="165" fontId="8" fillId="4" borderId="36" xfId="0" applyNumberFormat="1" applyFont="1" applyFill="1" applyBorder="1" applyAlignment="1" applyProtection="1">
      <alignment horizontal="center" vertical="center"/>
      <protection locked="0"/>
    </xf>
    <xf numFmtId="0" fontId="60" fillId="2" borderId="52" xfId="0" applyFont="1" applyFill="1" applyBorder="1" applyAlignment="1" applyProtection="1">
      <alignment horizontal="left" vertical="top" wrapText="1"/>
    </xf>
    <xf numFmtId="0" fontId="60" fillId="2" borderId="53" xfId="0" applyFont="1" applyFill="1" applyBorder="1" applyAlignment="1" applyProtection="1">
      <alignment horizontal="left" vertical="top" wrapText="1"/>
    </xf>
    <xf numFmtId="0" fontId="60" fillId="2" borderId="54" xfId="0" applyFont="1" applyFill="1" applyBorder="1" applyAlignment="1" applyProtection="1">
      <alignment horizontal="left" vertical="top" wrapText="1"/>
    </xf>
    <xf numFmtId="0" fontId="60" fillId="2" borderId="58" xfId="0" applyFont="1" applyFill="1" applyBorder="1" applyAlignment="1" applyProtection="1">
      <alignment horizontal="left" vertical="top" wrapText="1"/>
    </xf>
    <xf numFmtId="0" fontId="60" fillId="2" borderId="0" xfId="0" applyFont="1" applyFill="1" applyBorder="1" applyAlignment="1" applyProtection="1">
      <alignment horizontal="left" vertical="top" wrapText="1"/>
    </xf>
    <xf numFmtId="0" fontId="60" fillId="2" borderId="59" xfId="0" applyFont="1" applyFill="1" applyBorder="1" applyAlignment="1" applyProtection="1">
      <alignment horizontal="left" vertical="top" wrapText="1"/>
    </xf>
    <xf numFmtId="0" fontId="17" fillId="4" borderId="55" xfId="0" applyFont="1" applyFill="1" applyBorder="1" applyAlignment="1" applyProtection="1">
      <alignment horizontal="center" wrapText="1"/>
    </xf>
    <xf numFmtId="0" fontId="17" fillId="4" borderId="56" xfId="0" applyFont="1" applyFill="1" applyBorder="1" applyAlignment="1" applyProtection="1">
      <alignment horizontal="center" wrapText="1"/>
    </xf>
    <xf numFmtId="0" fontId="17" fillId="4" borderId="57" xfId="0" applyFont="1" applyFill="1" applyBorder="1" applyAlignment="1" applyProtection="1">
      <alignment horizontal="center" wrapText="1"/>
    </xf>
    <xf numFmtId="0" fontId="60" fillId="2" borderId="28" xfId="0" applyFont="1" applyFill="1" applyBorder="1" applyAlignment="1" applyProtection="1">
      <alignment vertical="center"/>
      <protection locked="0"/>
    </xf>
    <xf numFmtId="0" fontId="60" fillId="2" borderId="41" xfId="0" applyFont="1" applyFill="1" applyBorder="1" applyAlignment="1" applyProtection="1">
      <alignment vertical="center"/>
      <protection locked="0"/>
    </xf>
    <xf numFmtId="0" fontId="60" fillId="2" borderId="48" xfId="0" applyFont="1" applyFill="1" applyBorder="1" applyAlignment="1" applyProtection="1">
      <alignment vertical="center"/>
      <protection locked="0"/>
    </xf>
    <xf numFmtId="175" fontId="60" fillId="2" borderId="0" xfId="0" applyNumberFormat="1" applyFont="1" applyFill="1" applyBorder="1" applyAlignment="1" applyProtection="1">
      <alignment vertical="center"/>
    </xf>
    <xf numFmtId="175" fontId="60" fillId="0" borderId="0" xfId="0" applyNumberFormat="1" applyFont="1" applyBorder="1" applyAlignment="1" applyProtection="1"/>
    <xf numFmtId="0" fontId="60" fillId="2" borderId="0" xfId="0" applyFont="1" applyFill="1" applyBorder="1" applyAlignment="1" applyProtection="1">
      <alignment vertical="center"/>
    </xf>
    <xf numFmtId="0" fontId="60" fillId="4" borderId="25" xfId="0" applyFont="1" applyFill="1" applyBorder="1" applyAlignment="1" applyProtection="1">
      <alignment vertical="center"/>
    </xf>
  </cellXfs>
  <cellStyles count="4">
    <cellStyle name="Comma" xfId="2" builtinId="3"/>
    <cellStyle name="Hyperlink" xfId="1" builtinId="8"/>
    <cellStyle name="Normal" xfId="0" builtinId="0"/>
    <cellStyle name="Percent" xfId="3" builtinId="5"/>
  </cellStyles>
  <dxfs count="40">
    <dxf>
      <font>
        <color theme="1"/>
      </font>
    </dxf>
    <dxf>
      <font>
        <color theme="0"/>
      </font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0"/>
        </patternFill>
      </fill>
    </dxf>
    <dxf>
      <font>
        <color theme="0"/>
      </font>
      <fill>
        <patternFill>
          <bgColor theme="0"/>
        </patternFill>
      </fill>
    </dxf>
    <dxf>
      <fill>
        <patternFill>
          <bgColor theme="6" tint="0.79998168889431442"/>
        </patternFill>
      </fill>
    </dxf>
    <dxf>
      <font>
        <color rgb="FFFF0000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border>
        <bottom style="thin">
          <color auto="1"/>
        </bottom>
        <vertical/>
        <horizontal/>
      </border>
    </dxf>
    <dxf>
      <font>
        <color theme="1"/>
      </font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ont>
        <b/>
        <i val="0"/>
        <color rgb="FFFF0000"/>
      </font>
    </dxf>
    <dxf>
      <font>
        <b/>
        <i val="0"/>
        <strike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1" defaultTableStyle="TableStyleMedium2" defaultPivotStyle="PivotStyleLight16">
    <tableStyle name="MySqlDefault" pivot="0" table="0" count="0" xr9:uid="{00000000-0011-0000-FFFF-FFFF00000000}"/>
  </tableStyles>
  <colors>
    <mruColors>
      <color rgb="FFF9FBFD"/>
      <color rgb="FFEEF3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107950</xdr:colOff>
      <xdr:row>1</xdr:row>
      <xdr:rowOff>12700</xdr:rowOff>
    </xdr:from>
    <xdr:to>
      <xdr:col>3</xdr:col>
      <xdr:colOff>176892</xdr:colOff>
      <xdr:row>5</xdr:row>
      <xdr:rowOff>38542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550" y="307975"/>
          <a:ext cx="1116692" cy="12355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3</xdr:row>
          <xdr:rowOff>9525</xdr:rowOff>
        </xdr:from>
        <xdr:to>
          <xdr:col>1</xdr:col>
          <xdr:colOff>790575</xdr:colOff>
          <xdr:row>4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</xdr:row>
          <xdr:rowOff>9525</xdr:rowOff>
        </xdr:from>
        <xdr:to>
          <xdr:col>1</xdr:col>
          <xdr:colOff>790575</xdr:colOff>
          <xdr:row>5</xdr:row>
          <xdr:rowOff>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</xdr:row>
          <xdr:rowOff>9525</xdr:rowOff>
        </xdr:from>
        <xdr:to>
          <xdr:col>1</xdr:col>
          <xdr:colOff>790575</xdr:colOff>
          <xdr:row>5</xdr:row>
          <xdr:rowOff>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123825</xdr:rowOff>
    </xdr:from>
    <xdr:to>
      <xdr:col>7</xdr:col>
      <xdr:colOff>53340</xdr:colOff>
      <xdr:row>2</xdr:row>
      <xdr:rowOff>206725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123825"/>
          <a:ext cx="3794760" cy="7096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bmosello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7" Type="http://schemas.openxmlformats.org/officeDocument/2006/relationships/ctrlProp" Target="../ctrlProps/ctrlProp3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luxurymortgagewholesale.net/PageContent.aspx?PageID=54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192"/>
  <sheetViews>
    <sheetView topLeftCell="A46" zoomScale="55" zoomScaleNormal="55" zoomScaleSheetLayoutView="55" zoomScalePageLayoutView="55" workbookViewId="0">
      <selection activeCell="AD17" sqref="AD17"/>
    </sheetView>
  </sheetViews>
  <sheetFormatPr defaultColWidth="9.140625" defaultRowHeight="12.75" x14ac:dyDescent="0.2"/>
  <cols>
    <col min="1" max="1" width="3.42578125" style="111" customWidth="1"/>
    <col min="2" max="2" width="7.85546875" style="111" customWidth="1"/>
    <col min="3" max="15" width="7.85546875" style="115" customWidth="1"/>
    <col min="16" max="16" width="7.85546875" style="111" customWidth="1"/>
    <col min="17" max="17" width="10.5703125" style="166" customWidth="1"/>
    <col min="18" max="18" width="10.85546875" style="111" customWidth="1"/>
    <col min="19" max="19" width="5.42578125" style="171" customWidth="1"/>
    <col min="20" max="20" width="10.85546875" style="111" customWidth="1"/>
    <col min="21" max="21" width="5.42578125" style="166" customWidth="1"/>
    <col min="22" max="22" width="10.85546875" style="111" customWidth="1"/>
    <col min="23" max="23" width="4.7109375" style="111" customWidth="1"/>
    <col min="24" max="24" width="2.7109375" style="111" customWidth="1"/>
    <col min="25" max="25" width="6.28515625" style="111" customWidth="1"/>
    <col min="26" max="16384" width="9.140625" style="111"/>
  </cols>
  <sheetData>
    <row r="1" spans="1:32" ht="23.25" customHeight="1" x14ac:dyDescent="0.2">
      <c r="A1" s="134"/>
      <c r="B1" s="109"/>
      <c r="C1" s="108"/>
      <c r="D1" s="108"/>
      <c r="E1" s="108"/>
      <c r="F1" s="108"/>
      <c r="G1" s="108"/>
      <c r="H1" s="108"/>
      <c r="I1" s="108"/>
      <c r="J1" s="108"/>
      <c r="K1" s="108"/>
      <c r="L1" s="108"/>
      <c r="M1" s="108"/>
      <c r="N1" s="108"/>
      <c r="O1" s="109"/>
      <c r="P1" s="109"/>
      <c r="Q1" s="163"/>
      <c r="R1" s="109"/>
      <c r="S1" s="163"/>
      <c r="T1" s="109"/>
      <c r="U1" s="163"/>
      <c r="V1" s="109"/>
      <c r="W1" s="109"/>
      <c r="X1" s="110"/>
    </row>
    <row r="2" spans="1:32" ht="25.5" customHeight="1" x14ac:dyDescent="0.4">
      <c r="A2" s="128"/>
      <c r="B2" s="34"/>
      <c r="C2" s="63"/>
      <c r="E2" s="478" t="s">
        <v>152</v>
      </c>
      <c r="F2" s="478"/>
      <c r="G2" s="478"/>
      <c r="H2" s="478"/>
      <c r="I2" s="478"/>
      <c r="J2" s="478"/>
      <c r="K2" s="478"/>
      <c r="L2" s="478"/>
      <c r="M2" s="118"/>
      <c r="N2" s="121"/>
      <c r="O2" s="122"/>
      <c r="P2" s="122"/>
      <c r="R2" s="30"/>
      <c r="S2" s="173"/>
      <c r="T2" s="174"/>
      <c r="U2" s="173"/>
      <c r="V2" s="215" t="s">
        <v>154</v>
      </c>
      <c r="W2" s="30"/>
      <c r="X2" s="112"/>
    </row>
    <row r="3" spans="1:32" ht="23.25" customHeight="1" x14ac:dyDescent="0.5">
      <c r="A3" s="128"/>
      <c r="B3" s="89"/>
      <c r="C3" s="63"/>
      <c r="E3" s="478"/>
      <c r="F3" s="478"/>
      <c r="G3" s="478"/>
      <c r="H3" s="478"/>
      <c r="I3" s="478"/>
      <c r="J3" s="478"/>
      <c r="K3" s="478"/>
      <c r="L3" s="478"/>
      <c r="M3" s="124"/>
      <c r="N3" s="123"/>
      <c r="O3" s="125"/>
      <c r="P3" s="122"/>
      <c r="Q3" s="214"/>
      <c r="R3" s="30"/>
      <c r="S3" s="165"/>
      <c r="T3" s="30"/>
      <c r="U3" s="165"/>
      <c r="V3" s="216" t="s">
        <v>220</v>
      </c>
      <c r="W3" s="30"/>
      <c r="X3" s="112"/>
    </row>
    <row r="4" spans="1:32" ht="23.25" customHeight="1" x14ac:dyDescent="0.3">
      <c r="A4" s="128"/>
      <c r="B4" s="89"/>
      <c r="C4" s="63"/>
      <c r="E4" s="159" t="s">
        <v>204</v>
      </c>
      <c r="F4" s="123"/>
      <c r="G4" s="119"/>
      <c r="H4" s="120"/>
      <c r="I4" s="126"/>
      <c r="J4" s="126"/>
      <c r="K4" s="126"/>
      <c r="L4" s="126"/>
      <c r="N4" s="126"/>
      <c r="O4" s="127"/>
      <c r="P4" s="122"/>
      <c r="Q4" s="164"/>
      <c r="R4" s="30"/>
      <c r="S4" s="165"/>
      <c r="T4" s="30"/>
      <c r="U4" s="165"/>
      <c r="V4" s="30"/>
      <c r="W4" s="30"/>
      <c r="X4" s="112"/>
      <c r="AD4" s="30"/>
      <c r="AE4" s="30"/>
      <c r="AF4" s="30"/>
    </row>
    <row r="5" spans="1:32" ht="23.25" customHeight="1" x14ac:dyDescent="0.25">
      <c r="A5" s="128"/>
      <c r="B5" s="89"/>
      <c r="C5" s="63"/>
      <c r="D5" s="106"/>
      <c r="E5" s="106"/>
      <c r="F5" s="106"/>
      <c r="G5" s="89"/>
      <c r="H5" s="63"/>
      <c r="I5" s="107"/>
      <c r="J5" s="107"/>
      <c r="K5" s="107"/>
      <c r="L5" s="107"/>
      <c r="M5" s="107"/>
      <c r="N5" s="107"/>
      <c r="O5" s="25"/>
      <c r="P5" s="30"/>
      <c r="Q5" s="165"/>
      <c r="R5" s="30"/>
      <c r="S5" s="165"/>
      <c r="T5" s="30"/>
      <c r="U5" s="165"/>
      <c r="V5" s="30"/>
      <c r="W5" s="30"/>
      <c r="X5" s="112"/>
      <c r="AD5" s="30"/>
      <c r="AE5" s="30"/>
      <c r="AF5" s="30"/>
    </row>
    <row r="6" spans="1:32" ht="23.25" customHeight="1" x14ac:dyDescent="0.25">
      <c r="A6" s="128"/>
      <c r="B6" s="89"/>
      <c r="C6" s="63"/>
      <c r="D6" s="106"/>
      <c r="F6" s="106"/>
      <c r="G6" s="89"/>
      <c r="H6" s="63"/>
      <c r="I6" s="107"/>
      <c r="J6" s="107"/>
      <c r="K6" s="107"/>
      <c r="L6" s="107"/>
      <c r="M6" s="107"/>
      <c r="N6" s="107"/>
      <c r="O6" s="25"/>
      <c r="P6" s="30"/>
      <c r="Q6" s="165"/>
      <c r="R6" s="30"/>
      <c r="S6" s="165"/>
      <c r="T6" s="30"/>
      <c r="U6" s="165"/>
      <c r="V6" s="30"/>
      <c r="W6" s="30"/>
      <c r="X6" s="112"/>
      <c r="AD6" s="30"/>
      <c r="AE6" s="30"/>
      <c r="AF6" s="30"/>
    </row>
    <row r="7" spans="1:32" ht="23.25" customHeight="1" x14ac:dyDescent="0.25">
      <c r="A7" s="128"/>
      <c r="B7" s="89"/>
      <c r="C7" s="63"/>
      <c r="D7" s="106"/>
      <c r="E7" s="160" t="str">
        <f>VLOOKUP(V2,'Table Key'!F5:H8,2,FALSE)</f>
        <v xml:space="preserve">Complete registration form and upload to LMC Lender Connect </v>
      </c>
      <c r="F7" s="106"/>
      <c r="G7" s="89"/>
      <c r="H7" s="63"/>
      <c r="I7" s="107"/>
      <c r="J7" s="107"/>
      <c r="K7" s="107"/>
      <c r="L7" s="107"/>
      <c r="M7" s="107"/>
      <c r="N7" s="107"/>
      <c r="O7" s="25"/>
      <c r="P7" s="30"/>
      <c r="Q7" s="165"/>
      <c r="R7" s="30"/>
      <c r="S7" s="165"/>
      <c r="T7" s="30"/>
      <c r="U7" s="165"/>
      <c r="V7" s="30"/>
      <c r="W7" s="30"/>
      <c r="X7" s="112"/>
      <c r="AD7" s="30"/>
      <c r="AE7" s="30"/>
      <c r="AF7" s="30"/>
    </row>
    <row r="8" spans="1:32" ht="23.25" customHeight="1" x14ac:dyDescent="0.35">
      <c r="A8" s="128"/>
      <c r="B8" s="89"/>
      <c r="C8" s="63"/>
      <c r="D8" s="106"/>
      <c r="E8" s="161" t="str">
        <f>VLOOKUP(V2,'Table Key'!F5:H8,3,FALSE)</f>
        <v>-</v>
      </c>
      <c r="F8" s="106"/>
      <c r="G8" s="89"/>
      <c r="H8" s="63"/>
      <c r="I8" s="107"/>
      <c r="J8" s="107"/>
      <c r="K8" s="107"/>
      <c r="L8" s="107"/>
      <c r="M8" s="107"/>
      <c r="N8" s="107"/>
      <c r="O8" s="25"/>
      <c r="P8" s="30"/>
      <c r="Q8" s="165"/>
      <c r="R8" s="30"/>
      <c r="S8" s="165"/>
      <c r="T8" s="30"/>
      <c r="U8" s="165"/>
      <c r="V8" s="30"/>
      <c r="W8" s="30"/>
      <c r="X8" s="112"/>
      <c r="AD8" s="30"/>
      <c r="AE8" s="30"/>
      <c r="AF8" s="30"/>
    </row>
    <row r="9" spans="1:32" ht="23.25" customHeight="1" x14ac:dyDescent="0.25">
      <c r="A9" s="128"/>
      <c r="B9" s="89"/>
      <c r="C9" s="63"/>
      <c r="D9" s="106"/>
      <c r="E9" s="106"/>
      <c r="F9" s="106"/>
      <c r="G9" s="89"/>
      <c r="H9" s="63"/>
      <c r="I9" s="107"/>
      <c r="J9" s="107"/>
      <c r="K9" s="107"/>
      <c r="L9" s="107"/>
      <c r="M9" s="107"/>
      <c r="N9" s="107"/>
      <c r="O9" s="25"/>
      <c r="P9" s="30"/>
      <c r="Q9" s="165"/>
      <c r="R9" s="30"/>
      <c r="S9" s="165"/>
      <c r="T9" s="30"/>
      <c r="U9" s="165"/>
      <c r="V9" s="30"/>
      <c r="W9" s="30"/>
      <c r="X9" s="112"/>
      <c r="AD9" s="30"/>
      <c r="AE9" s="30"/>
      <c r="AF9" s="30"/>
    </row>
    <row r="10" spans="1:32" ht="23.25" customHeight="1" x14ac:dyDescent="0.25">
      <c r="A10" s="128"/>
      <c r="B10" s="218"/>
      <c r="C10" s="219"/>
      <c r="D10" s="220"/>
      <c r="E10" s="220"/>
      <c r="F10" s="220"/>
      <c r="G10" s="218"/>
      <c r="H10" s="219"/>
      <c r="I10" s="220"/>
      <c r="J10" s="220"/>
      <c r="K10" s="220"/>
      <c r="L10" s="220"/>
      <c r="M10" s="220"/>
      <c r="N10" s="220"/>
      <c r="O10" s="221"/>
      <c r="P10" s="222"/>
      <c r="Q10" s="223"/>
      <c r="R10" s="222"/>
      <c r="S10" s="223"/>
      <c r="T10" s="222"/>
      <c r="U10" s="223"/>
      <c r="V10" s="222"/>
      <c r="W10" s="30"/>
      <c r="X10" s="112"/>
      <c r="AD10" s="105"/>
      <c r="AE10" s="30"/>
      <c r="AF10" s="30"/>
    </row>
    <row r="11" spans="1:32" ht="23.25" customHeight="1" x14ac:dyDescent="0.35">
      <c r="A11" s="133"/>
      <c r="B11" s="224" t="s">
        <v>158</v>
      </c>
      <c r="C11" s="225"/>
      <c r="D11" s="226"/>
      <c r="E11" s="226"/>
      <c r="F11" s="226"/>
      <c r="G11" s="227"/>
      <c r="H11" s="225"/>
      <c r="I11" s="226"/>
      <c r="J11" s="228"/>
      <c r="K11" s="228"/>
      <c r="L11" s="228"/>
      <c r="M11" s="184"/>
      <c r="N11" s="229" t="s">
        <v>163</v>
      </c>
      <c r="O11" s="230"/>
      <c r="P11" s="228"/>
      <c r="Q11" s="231"/>
      <c r="R11" s="232"/>
      <c r="S11" s="231"/>
      <c r="T11" s="232"/>
      <c r="U11" s="231"/>
      <c r="V11" s="232"/>
      <c r="W11" s="162"/>
      <c r="X11" s="144"/>
      <c r="AD11" s="30"/>
      <c r="AE11" s="30"/>
      <c r="AF11" s="30"/>
    </row>
    <row r="12" spans="1:32" ht="27.75" customHeight="1" x14ac:dyDescent="0.35">
      <c r="A12" s="133"/>
      <c r="B12" s="188" t="s">
        <v>159</v>
      </c>
      <c r="C12" s="195"/>
      <c r="D12" s="233"/>
      <c r="E12" s="233"/>
      <c r="F12" s="471" t="s">
        <v>208</v>
      </c>
      <c r="G12" s="471"/>
      <c r="H12" s="471"/>
      <c r="I12" s="471"/>
      <c r="J12" s="471"/>
      <c r="K12" s="471"/>
      <c r="L12" s="234"/>
      <c r="M12" s="184"/>
      <c r="N12" s="194" t="s">
        <v>164</v>
      </c>
      <c r="O12" s="184"/>
      <c r="P12" s="195"/>
      <c r="Q12" s="187"/>
      <c r="R12" s="472" t="s">
        <v>41</v>
      </c>
      <c r="S12" s="473"/>
      <c r="T12" s="473"/>
      <c r="U12" s="473"/>
      <c r="V12" s="473"/>
      <c r="W12" s="131"/>
      <c r="X12" s="144"/>
      <c r="AD12" s="30"/>
      <c r="AE12" s="30"/>
      <c r="AF12" s="30"/>
    </row>
    <row r="13" spans="1:32" ht="27.75" customHeight="1" x14ac:dyDescent="0.35">
      <c r="A13" s="133"/>
      <c r="B13" s="186" t="s">
        <v>161</v>
      </c>
      <c r="C13" s="195"/>
      <c r="D13" s="195"/>
      <c r="E13" s="195"/>
      <c r="F13" s="474" t="s">
        <v>209</v>
      </c>
      <c r="G13" s="474"/>
      <c r="H13" s="474"/>
      <c r="I13" s="474"/>
      <c r="J13" s="474"/>
      <c r="K13" s="474"/>
      <c r="L13" s="234"/>
      <c r="M13" s="184"/>
      <c r="N13" s="194" t="s">
        <v>10</v>
      </c>
      <c r="O13" s="184"/>
      <c r="P13" s="195"/>
      <c r="Q13" s="187"/>
      <c r="R13" s="469" t="s">
        <v>36</v>
      </c>
      <c r="S13" s="470"/>
      <c r="T13" s="470"/>
      <c r="U13" s="470"/>
      <c r="V13" s="470"/>
      <c r="W13" s="131"/>
      <c r="X13" s="144"/>
    </row>
    <row r="14" spans="1:32" ht="27.75" customHeight="1" x14ac:dyDescent="0.35">
      <c r="A14" s="133"/>
      <c r="B14" s="186" t="s">
        <v>210</v>
      </c>
      <c r="C14" s="195"/>
      <c r="D14" s="233"/>
      <c r="E14" s="233"/>
      <c r="F14" s="474" t="s">
        <v>211</v>
      </c>
      <c r="G14" s="474"/>
      <c r="H14" s="474"/>
      <c r="I14" s="474"/>
      <c r="J14" s="474"/>
      <c r="K14" s="474"/>
      <c r="L14" s="234"/>
      <c r="M14" s="184"/>
      <c r="N14" s="195" t="s">
        <v>8</v>
      </c>
      <c r="O14" s="184"/>
      <c r="P14" s="195"/>
      <c r="Q14" s="187"/>
      <c r="R14" s="479">
        <v>1500000</v>
      </c>
      <c r="S14" s="470"/>
      <c r="T14" s="470"/>
      <c r="U14" s="212"/>
      <c r="V14" s="212"/>
      <c r="W14" s="131"/>
      <c r="X14" s="144"/>
    </row>
    <row r="15" spans="1:32" ht="27.75" customHeight="1" x14ac:dyDescent="0.35">
      <c r="A15" s="133"/>
      <c r="B15" s="188" t="s">
        <v>216</v>
      </c>
      <c r="C15" s="195"/>
      <c r="D15" s="195"/>
      <c r="E15" s="195"/>
      <c r="F15" s="474" t="s">
        <v>212</v>
      </c>
      <c r="G15" s="474"/>
      <c r="H15" s="474"/>
      <c r="I15" s="474"/>
      <c r="J15" s="474"/>
      <c r="K15" s="474"/>
      <c r="L15" s="234"/>
      <c r="M15" s="184"/>
      <c r="N15" s="194" t="s">
        <v>165</v>
      </c>
      <c r="O15" s="184"/>
      <c r="P15" s="195"/>
      <c r="Q15" s="187"/>
      <c r="R15" s="480">
        <v>80</v>
      </c>
      <c r="S15" s="481"/>
      <c r="T15" s="213" t="s">
        <v>217</v>
      </c>
      <c r="U15" s="482">
        <v>80</v>
      </c>
      <c r="V15" s="482"/>
      <c r="W15" s="131"/>
      <c r="X15" s="144"/>
    </row>
    <row r="16" spans="1:32" ht="27.75" customHeight="1" x14ac:dyDescent="0.35">
      <c r="A16" s="133"/>
      <c r="B16" s="188" t="s">
        <v>160</v>
      </c>
      <c r="C16" s="195"/>
      <c r="D16" s="233"/>
      <c r="E16" s="233"/>
      <c r="F16" s="474" t="s">
        <v>213</v>
      </c>
      <c r="G16" s="474"/>
      <c r="H16" s="474"/>
      <c r="I16" s="474"/>
      <c r="J16" s="474"/>
      <c r="K16" s="474"/>
      <c r="L16" s="234"/>
      <c r="M16" s="184"/>
      <c r="N16" s="196" t="s">
        <v>170</v>
      </c>
      <c r="O16" s="184"/>
      <c r="P16" s="196"/>
      <c r="Q16" s="187"/>
      <c r="R16" s="483" t="s">
        <v>97</v>
      </c>
      <c r="S16" s="470"/>
      <c r="T16" s="470"/>
      <c r="U16" s="470"/>
      <c r="V16" s="470"/>
      <c r="W16" s="131"/>
      <c r="X16" s="144"/>
    </row>
    <row r="17" spans="1:24" ht="27.75" customHeight="1" x14ac:dyDescent="0.35">
      <c r="A17" s="133"/>
      <c r="B17" s="188" t="s">
        <v>162</v>
      </c>
      <c r="C17" s="195"/>
      <c r="D17" s="233"/>
      <c r="E17" s="233"/>
      <c r="F17" s="477" t="s">
        <v>214</v>
      </c>
      <c r="G17" s="477"/>
      <c r="H17" s="477"/>
      <c r="I17" s="477"/>
      <c r="J17" s="477"/>
      <c r="K17" s="477"/>
      <c r="L17" s="235"/>
      <c r="M17" s="184"/>
      <c r="N17" s="188" t="s">
        <v>166</v>
      </c>
      <c r="O17" s="184"/>
      <c r="P17" s="188"/>
      <c r="Q17" s="187"/>
      <c r="R17" s="469" t="s">
        <v>219</v>
      </c>
      <c r="S17" s="469"/>
      <c r="T17" s="469"/>
      <c r="U17" s="469"/>
      <c r="V17" s="469"/>
      <c r="W17" s="131"/>
      <c r="X17" s="144"/>
    </row>
    <row r="18" spans="1:24" ht="27.75" customHeight="1" x14ac:dyDescent="0.35">
      <c r="A18" s="133"/>
      <c r="B18" s="188"/>
      <c r="C18" s="188"/>
      <c r="D18" s="188"/>
      <c r="E18" s="188"/>
      <c r="F18" s="188"/>
      <c r="G18" s="188"/>
      <c r="H18" s="188"/>
      <c r="I18" s="188"/>
      <c r="J18" s="177"/>
      <c r="K18" s="177"/>
      <c r="L18" s="177"/>
      <c r="M18" s="184"/>
      <c r="N18" s="194" t="s">
        <v>175</v>
      </c>
      <c r="O18" s="184"/>
      <c r="P18" s="202"/>
      <c r="Q18" s="187"/>
      <c r="R18" s="469"/>
      <c r="S18" s="470"/>
      <c r="T18" s="470"/>
      <c r="U18" s="470"/>
      <c r="V18" s="470"/>
      <c r="W18" s="131"/>
      <c r="X18" s="144"/>
    </row>
    <row r="19" spans="1:24" ht="23.25" customHeight="1" x14ac:dyDescent="0.35">
      <c r="A19" s="133"/>
      <c r="B19" s="180"/>
      <c r="C19" s="188"/>
      <c r="D19" s="188"/>
      <c r="E19" s="188"/>
      <c r="F19" s="188"/>
      <c r="G19" s="188"/>
      <c r="H19" s="188"/>
      <c r="I19" s="188"/>
      <c r="J19" s="177"/>
      <c r="K19" s="177"/>
      <c r="L19" s="177"/>
      <c r="M19" s="184"/>
      <c r="N19" s="202"/>
      <c r="O19" s="184"/>
      <c r="P19" s="188"/>
      <c r="Q19" s="187"/>
      <c r="R19" s="236"/>
      <c r="S19" s="236"/>
      <c r="T19" s="236"/>
      <c r="U19" s="236"/>
      <c r="V19" s="236"/>
      <c r="W19" s="131"/>
      <c r="X19" s="144"/>
    </row>
    <row r="20" spans="1:24" ht="23.25" customHeight="1" x14ac:dyDescent="0.35">
      <c r="A20" s="133"/>
      <c r="B20" s="224" t="s">
        <v>167</v>
      </c>
      <c r="C20" s="225"/>
      <c r="D20" s="227"/>
      <c r="E20" s="227"/>
      <c r="F20" s="227"/>
      <c r="G20" s="227"/>
      <c r="H20" s="227"/>
      <c r="I20" s="237"/>
      <c r="J20" s="238"/>
      <c r="K20" s="238"/>
      <c r="L20" s="238"/>
      <c r="M20" s="184"/>
      <c r="N20" s="224" t="s">
        <v>174</v>
      </c>
      <c r="O20" s="230"/>
      <c r="P20" s="225"/>
      <c r="Q20" s="231"/>
      <c r="R20" s="239"/>
      <c r="S20" s="239"/>
      <c r="T20" s="239"/>
      <c r="U20" s="239"/>
      <c r="V20" s="239"/>
      <c r="W20" s="162"/>
      <c r="X20" s="144"/>
    </row>
    <row r="21" spans="1:24" ht="26.25" customHeight="1" x14ac:dyDescent="0.35">
      <c r="A21" s="133"/>
      <c r="B21" s="188" t="s">
        <v>168</v>
      </c>
      <c r="C21" s="188"/>
      <c r="D21" s="188"/>
      <c r="E21" s="188"/>
      <c r="F21" s="471"/>
      <c r="G21" s="471"/>
      <c r="H21" s="471"/>
      <c r="I21" s="471"/>
      <c r="J21" s="471"/>
      <c r="K21" s="471"/>
      <c r="L21" s="177"/>
      <c r="M21" s="184"/>
      <c r="N21" s="194" t="s">
        <v>172</v>
      </c>
      <c r="O21" s="184"/>
      <c r="P21" s="177"/>
      <c r="Q21" s="187"/>
      <c r="R21" s="472"/>
      <c r="S21" s="473"/>
      <c r="T21" s="473"/>
      <c r="U21" s="473"/>
      <c r="V21" s="473"/>
      <c r="W21" s="131"/>
      <c r="X21" s="144"/>
    </row>
    <row r="22" spans="1:24" ht="26.25" customHeight="1" x14ac:dyDescent="0.35">
      <c r="A22" s="128"/>
      <c r="B22" s="186" t="s">
        <v>173</v>
      </c>
      <c r="C22" s="240"/>
      <c r="D22" s="241"/>
      <c r="E22" s="241"/>
      <c r="F22" s="474"/>
      <c r="G22" s="474"/>
      <c r="H22" s="474"/>
      <c r="I22" s="474"/>
      <c r="J22" s="474"/>
      <c r="K22" s="474"/>
      <c r="L22" s="234"/>
      <c r="M22" s="184"/>
      <c r="N22" s="197" t="s">
        <v>171</v>
      </c>
      <c r="O22" s="184"/>
      <c r="P22" s="201"/>
      <c r="Q22" s="187"/>
      <c r="R22" s="469"/>
      <c r="S22" s="470"/>
      <c r="T22" s="470"/>
      <c r="U22" s="470"/>
      <c r="V22" s="470"/>
      <c r="W22" s="131"/>
      <c r="X22" s="144"/>
    </row>
    <row r="23" spans="1:24" ht="26.25" customHeight="1" x14ac:dyDescent="0.35">
      <c r="A23" s="128"/>
      <c r="B23" s="186" t="s">
        <v>201</v>
      </c>
      <c r="C23" s="185"/>
      <c r="D23" s="241"/>
      <c r="E23" s="241"/>
      <c r="F23" s="474"/>
      <c r="G23" s="474"/>
      <c r="H23" s="474"/>
      <c r="I23" s="474"/>
      <c r="J23" s="474"/>
      <c r="K23" s="474"/>
      <c r="L23" s="234"/>
      <c r="M23" s="184"/>
      <c r="N23" s="195" t="s">
        <v>9</v>
      </c>
      <c r="O23" s="184"/>
      <c r="P23" s="202"/>
      <c r="Q23" s="186"/>
      <c r="R23" s="469" t="s">
        <v>28</v>
      </c>
      <c r="S23" s="470"/>
      <c r="T23" s="470"/>
      <c r="U23" s="470"/>
      <c r="V23" s="470"/>
      <c r="W23" s="131"/>
      <c r="X23" s="144"/>
    </row>
    <row r="24" spans="1:24" ht="26.25" customHeight="1" x14ac:dyDescent="0.35">
      <c r="A24" s="128"/>
      <c r="B24" s="188" t="s">
        <v>169</v>
      </c>
      <c r="C24" s="242"/>
      <c r="D24" s="241"/>
      <c r="E24" s="241"/>
      <c r="F24" s="474"/>
      <c r="G24" s="474"/>
      <c r="H24" s="474"/>
      <c r="I24" s="474"/>
      <c r="J24" s="474"/>
      <c r="K24" s="474"/>
      <c r="L24" s="234"/>
      <c r="M24" s="202"/>
      <c r="N24" s="202"/>
      <c r="O24" s="202"/>
      <c r="P24" s="180"/>
      <c r="Q24" s="186"/>
      <c r="R24" s="186"/>
      <c r="S24" s="186"/>
      <c r="T24" s="177"/>
      <c r="U24" s="187"/>
      <c r="V24" s="177"/>
      <c r="W24" s="131"/>
      <c r="X24" s="144"/>
    </row>
    <row r="25" spans="1:24" ht="26.25" customHeight="1" x14ac:dyDescent="0.35">
      <c r="A25" s="128"/>
      <c r="B25" s="194" t="s">
        <v>173</v>
      </c>
      <c r="C25" s="177"/>
      <c r="D25" s="243"/>
      <c r="E25" s="243"/>
      <c r="F25" s="474"/>
      <c r="G25" s="474"/>
      <c r="H25" s="474"/>
      <c r="I25" s="474"/>
      <c r="J25" s="474"/>
      <c r="K25" s="474"/>
      <c r="L25" s="244"/>
      <c r="M25" s="202"/>
      <c r="N25" s="202"/>
      <c r="O25" s="202"/>
      <c r="P25" s="180"/>
      <c r="Q25" s="186"/>
      <c r="R25" s="177"/>
      <c r="S25" s="177"/>
      <c r="T25" s="177"/>
      <c r="U25" s="187"/>
      <c r="V25" s="177"/>
      <c r="W25" s="131"/>
      <c r="X25" s="144"/>
    </row>
    <row r="26" spans="1:24" ht="26.25" customHeight="1" x14ac:dyDescent="0.35">
      <c r="A26" s="128"/>
      <c r="B26" s="186" t="s">
        <v>202</v>
      </c>
      <c r="C26" s="177"/>
      <c r="D26" s="245"/>
      <c r="E26" s="245"/>
      <c r="F26" s="474"/>
      <c r="G26" s="474"/>
      <c r="H26" s="474"/>
      <c r="I26" s="474"/>
      <c r="J26" s="474"/>
      <c r="K26" s="474"/>
      <c r="L26" s="177"/>
      <c r="M26" s="202"/>
      <c r="N26" s="202"/>
      <c r="O26" s="202"/>
      <c r="P26" s="180"/>
      <c r="Q26" s="186"/>
      <c r="R26" s="177"/>
      <c r="S26" s="177"/>
      <c r="T26" s="177"/>
      <c r="U26" s="187"/>
      <c r="V26" s="177"/>
      <c r="W26" s="131"/>
      <c r="X26" s="144"/>
    </row>
    <row r="27" spans="1:24" ht="23.25" customHeight="1" x14ac:dyDescent="0.35">
      <c r="A27" s="128"/>
      <c r="B27" s="246"/>
      <c r="C27" s="245"/>
      <c r="D27" s="245"/>
      <c r="E27" s="245"/>
      <c r="F27" s="245"/>
      <c r="G27" s="177"/>
      <c r="H27" s="177"/>
      <c r="I27" s="177"/>
      <c r="J27" s="177"/>
      <c r="K27" s="177"/>
      <c r="L27" s="177"/>
      <c r="M27" s="202"/>
      <c r="N27" s="202"/>
      <c r="O27" s="202"/>
      <c r="P27" s="180"/>
      <c r="Q27" s="186"/>
      <c r="R27" s="177"/>
      <c r="S27" s="177"/>
      <c r="T27" s="177"/>
      <c r="U27" s="187"/>
      <c r="V27" s="177"/>
      <c r="W27" s="131"/>
      <c r="X27" s="144"/>
    </row>
    <row r="28" spans="1:24" ht="23.25" customHeight="1" x14ac:dyDescent="0.35">
      <c r="A28" s="128"/>
      <c r="B28" s="246"/>
      <c r="C28" s="245"/>
      <c r="D28" s="177"/>
      <c r="E28" s="247"/>
      <c r="F28" s="245"/>
      <c r="G28" s="248"/>
      <c r="H28" s="248"/>
      <c r="I28" s="248"/>
      <c r="J28" s="177"/>
      <c r="K28" s="177"/>
      <c r="L28" s="177"/>
      <c r="M28" s="202"/>
      <c r="N28" s="202"/>
      <c r="O28" s="202"/>
      <c r="P28" s="180"/>
      <c r="Q28" s="186"/>
      <c r="R28" s="180"/>
      <c r="S28" s="249"/>
      <c r="T28" s="177"/>
      <c r="U28" s="187"/>
      <c r="V28" s="177"/>
      <c r="W28" s="131"/>
      <c r="X28" s="144"/>
    </row>
    <row r="29" spans="1:24" ht="23.25" customHeight="1" x14ac:dyDescent="0.35">
      <c r="A29" s="128"/>
      <c r="B29" s="250" t="s">
        <v>203</v>
      </c>
      <c r="C29" s="251"/>
      <c r="D29" s="251"/>
      <c r="E29" s="251"/>
      <c r="F29" s="251"/>
      <c r="G29" s="251"/>
      <c r="H29" s="251"/>
      <c r="I29" s="251"/>
      <c r="J29" s="251"/>
      <c r="K29" s="251"/>
      <c r="L29" s="251"/>
      <c r="M29" s="251"/>
      <c r="N29" s="251"/>
      <c r="O29" s="251"/>
      <c r="P29" s="252"/>
      <c r="Q29" s="253"/>
      <c r="R29" s="254"/>
      <c r="S29" s="253"/>
      <c r="T29" s="232"/>
      <c r="U29" s="231"/>
      <c r="V29" s="252"/>
      <c r="W29" s="162"/>
      <c r="X29" s="144"/>
    </row>
    <row r="30" spans="1:24" ht="23.25" customHeight="1" x14ac:dyDescent="0.35">
      <c r="A30" s="128"/>
      <c r="B30" s="198"/>
      <c r="C30" s="199"/>
      <c r="D30" s="177"/>
      <c r="E30" s="177"/>
      <c r="F30" s="200"/>
      <c r="G30" s="200"/>
      <c r="H30" s="200"/>
      <c r="I30" s="200"/>
      <c r="J30" s="200"/>
      <c r="K30" s="255"/>
      <c r="L30" s="185"/>
      <c r="M30" s="184"/>
      <c r="N30" s="194" t="s">
        <v>206</v>
      </c>
      <c r="O30" s="184"/>
      <c r="P30" s="184"/>
      <c r="Q30" s="246"/>
      <c r="R30" s="256"/>
      <c r="S30" s="257"/>
      <c r="T30" s="258"/>
      <c r="U30" s="177"/>
      <c r="V30" s="187"/>
      <c r="W30" s="131"/>
      <c r="X30" s="144"/>
    </row>
    <row r="31" spans="1:24" ht="23.25" customHeight="1" x14ac:dyDescent="0.35">
      <c r="A31" s="128"/>
      <c r="B31" s="198"/>
      <c r="C31" s="199"/>
      <c r="D31" s="177"/>
      <c r="E31" s="177"/>
      <c r="F31" s="200"/>
      <c r="G31" s="200"/>
      <c r="H31" s="475"/>
      <c r="I31" s="475"/>
      <c r="J31" s="475"/>
      <c r="K31" s="185"/>
      <c r="L31" s="185"/>
      <c r="M31" s="184"/>
      <c r="N31" s="184"/>
      <c r="O31" s="184"/>
      <c r="P31" s="184"/>
      <c r="Q31" s="246"/>
      <c r="R31" s="259"/>
      <c r="S31" s="246"/>
      <c r="T31" s="260"/>
      <c r="U31" s="246"/>
      <c r="V31" s="259"/>
      <c r="W31" s="131"/>
      <c r="X31" s="144"/>
    </row>
    <row r="32" spans="1:24" ht="23.25" customHeight="1" x14ac:dyDescent="0.35">
      <c r="A32" s="128"/>
      <c r="B32" s="182" t="s">
        <v>103</v>
      </c>
      <c r="C32" s="183"/>
      <c r="D32" s="180"/>
      <c r="E32" s="180"/>
      <c r="F32" s="202"/>
      <c r="G32" s="202"/>
      <c r="H32" s="476" t="s">
        <v>144</v>
      </c>
      <c r="I32" s="476"/>
      <c r="J32" s="476"/>
      <c r="K32" s="202"/>
      <c r="L32" s="185"/>
      <c r="M32" s="184"/>
      <c r="N32" s="261"/>
      <c r="O32" s="262"/>
      <c r="P32" s="263"/>
      <c r="Q32" s="263"/>
      <c r="R32" s="264" t="s">
        <v>17</v>
      </c>
      <c r="S32" s="265"/>
      <c r="T32" s="264" t="s">
        <v>16</v>
      </c>
      <c r="U32" s="265"/>
      <c r="V32" s="264" t="s">
        <v>18</v>
      </c>
      <c r="W32" s="131"/>
      <c r="X32" s="144"/>
    </row>
    <row r="33" spans="1:24" ht="23.25" customHeight="1" x14ac:dyDescent="0.35">
      <c r="A33" s="128"/>
      <c r="B33" s="180"/>
      <c r="C33" s="202"/>
      <c r="D33" s="202"/>
      <c r="E33" s="202"/>
      <c r="F33" s="202"/>
      <c r="G33" s="202"/>
      <c r="H33" s="202"/>
      <c r="I33" s="202"/>
      <c r="J33" s="202"/>
      <c r="K33" s="202"/>
      <c r="L33" s="185"/>
      <c r="M33" s="184"/>
      <c r="N33" s="182" t="s">
        <v>205</v>
      </c>
      <c r="O33" s="183"/>
      <c r="P33" s="180"/>
      <c r="Q33" s="180"/>
      <c r="R33" s="175">
        <v>0</v>
      </c>
      <c r="S33" s="176"/>
      <c r="T33" s="175">
        <v>0</v>
      </c>
      <c r="U33" s="177"/>
      <c r="V33" s="178">
        <v>0</v>
      </c>
      <c r="W33" s="131"/>
      <c r="X33" s="144"/>
    </row>
    <row r="34" spans="1:24" ht="23.25" customHeight="1" x14ac:dyDescent="0.35">
      <c r="A34" s="128"/>
      <c r="B34" s="186" t="s">
        <v>191</v>
      </c>
      <c r="C34" s="194"/>
      <c r="D34" s="194"/>
      <c r="E34" s="194"/>
      <c r="F34" s="194"/>
      <c r="G34" s="194"/>
      <c r="H34" s="194"/>
      <c r="I34" s="194"/>
      <c r="J34" s="202"/>
      <c r="K34" s="202"/>
      <c r="L34" s="185"/>
      <c r="M34" s="184"/>
      <c r="N34" s="182"/>
      <c r="O34" s="183"/>
      <c r="P34" s="266"/>
      <c r="Q34" s="266"/>
      <c r="R34" s="267"/>
      <c r="S34" s="177"/>
      <c r="T34" s="187"/>
      <c r="U34" s="177"/>
      <c r="V34" s="187"/>
      <c r="W34" s="131"/>
      <c r="X34" s="144"/>
    </row>
    <row r="35" spans="1:24" ht="23.25" customHeight="1" x14ac:dyDescent="0.35">
      <c r="A35" s="128"/>
      <c r="B35" s="186" t="s">
        <v>192</v>
      </c>
      <c r="C35" s="194"/>
      <c r="D35" s="194"/>
      <c r="E35" s="466">
        <v>1.25</v>
      </c>
      <c r="F35" s="466"/>
      <c r="G35" s="194" t="s">
        <v>199</v>
      </c>
      <c r="H35" s="194" t="s">
        <v>200</v>
      </c>
      <c r="I35" s="467">
        <f>E35/100*R14</f>
        <v>18750</v>
      </c>
      <c r="J35" s="467"/>
      <c r="K35" s="468"/>
      <c r="L35" s="185"/>
      <c r="M35" s="184"/>
      <c r="N35" s="268" t="s">
        <v>207</v>
      </c>
      <c r="O35" s="262"/>
      <c r="P35" s="263"/>
      <c r="Q35" s="263"/>
      <c r="R35" s="264" t="s">
        <v>17</v>
      </c>
      <c r="S35" s="265"/>
      <c r="T35" s="264" t="s">
        <v>16</v>
      </c>
      <c r="U35" s="265"/>
      <c r="V35" s="264" t="s">
        <v>18</v>
      </c>
      <c r="W35" s="131"/>
      <c r="X35" s="144"/>
    </row>
    <row r="36" spans="1:24" ht="23.25" customHeight="1" x14ac:dyDescent="0.35">
      <c r="A36" s="128"/>
      <c r="B36" s="186" t="s">
        <v>193</v>
      </c>
      <c r="C36" s="194"/>
      <c r="D36" s="194"/>
      <c r="E36" s="463">
        <v>2.25</v>
      </c>
      <c r="F36" s="463"/>
      <c r="G36" s="194" t="s">
        <v>199</v>
      </c>
      <c r="H36" s="194" t="s">
        <v>200</v>
      </c>
      <c r="I36" s="464">
        <f>E36/100*R14</f>
        <v>33750</v>
      </c>
      <c r="J36" s="464"/>
      <c r="K36" s="465"/>
      <c r="L36" s="185"/>
      <c r="M36" s="184"/>
      <c r="N36" s="181" t="s">
        <v>8</v>
      </c>
      <c r="O36" s="194"/>
      <c r="P36" s="186"/>
      <c r="Q36" s="180"/>
      <c r="R36" s="205">
        <v>0</v>
      </c>
      <c r="S36" s="180"/>
      <c r="T36" s="179">
        <v>0</v>
      </c>
      <c r="U36" s="180"/>
      <c r="V36" s="179">
        <v>0</v>
      </c>
      <c r="W36" s="130"/>
      <c r="X36" s="144"/>
    </row>
    <row r="37" spans="1:24" ht="23.25" customHeight="1" x14ac:dyDescent="0.35">
      <c r="A37" s="128"/>
      <c r="B37" s="186" t="s">
        <v>194</v>
      </c>
      <c r="C37" s="194"/>
      <c r="D37" s="194"/>
      <c r="E37" s="194"/>
      <c r="F37" s="202"/>
      <c r="G37" s="194"/>
      <c r="H37" s="194" t="s">
        <v>200</v>
      </c>
      <c r="I37" s="461"/>
      <c r="J37" s="461"/>
      <c r="K37" s="462"/>
      <c r="L37" s="185"/>
      <c r="M37" s="184"/>
      <c r="N37" s="181" t="s">
        <v>118</v>
      </c>
      <c r="O37" s="194"/>
      <c r="P37" s="186"/>
      <c r="Q37" s="180"/>
      <c r="R37" s="205">
        <v>0</v>
      </c>
      <c r="S37" s="180"/>
      <c r="T37" s="179">
        <v>0</v>
      </c>
      <c r="U37" s="180"/>
      <c r="V37" s="179">
        <v>0</v>
      </c>
      <c r="W37" s="130"/>
      <c r="X37" s="144"/>
    </row>
    <row r="38" spans="1:24" ht="23.25" customHeight="1" x14ac:dyDescent="0.35">
      <c r="A38" s="128"/>
      <c r="B38" s="186" t="s">
        <v>195</v>
      </c>
      <c r="C38" s="194"/>
      <c r="D38" s="194"/>
      <c r="E38" s="194"/>
      <c r="F38" s="202"/>
      <c r="G38" s="194"/>
      <c r="H38" s="194" t="s">
        <v>200</v>
      </c>
      <c r="I38" s="461"/>
      <c r="J38" s="461"/>
      <c r="K38" s="462"/>
      <c r="L38" s="185"/>
      <c r="M38" s="184"/>
      <c r="N38" s="181" t="s">
        <v>39</v>
      </c>
      <c r="O38" s="194"/>
      <c r="P38" s="186"/>
      <c r="Q38" s="180"/>
      <c r="R38" s="205">
        <v>0</v>
      </c>
      <c r="S38" s="180"/>
      <c r="T38" s="179">
        <v>0</v>
      </c>
      <c r="U38" s="180"/>
      <c r="V38" s="179">
        <v>0</v>
      </c>
      <c r="W38" s="130"/>
      <c r="X38" s="144"/>
    </row>
    <row r="39" spans="1:24" ht="23.25" customHeight="1" x14ac:dyDescent="0.35">
      <c r="A39" s="128"/>
      <c r="B39" s="186" t="s">
        <v>196</v>
      </c>
      <c r="C39" s="194"/>
      <c r="D39" s="194"/>
      <c r="E39" s="194"/>
      <c r="F39" s="202"/>
      <c r="G39" s="194"/>
      <c r="H39" s="194" t="s">
        <v>200</v>
      </c>
      <c r="I39" s="461"/>
      <c r="J39" s="461"/>
      <c r="K39" s="462"/>
      <c r="L39" s="185"/>
      <c r="M39" s="184"/>
      <c r="N39" s="181" t="s">
        <v>10</v>
      </c>
      <c r="O39" s="194"/>
      <c r="P39" s="186"/>
      <c r="Q39" s="180"/>
      <c r="R39" s="205">
        <v>0</v>
      </c>
      <c r="S39" s="180"/>
      <c r="T39" s="179">
        <v>0</v>
      </c>
      <c r="U39" s="180"/>
      <c r="V39" s="179">
        <v>0</v>
      </c>
      <c r="W39" s="130"/>
      <c r="X39" s="144"/>
    </row>
    <row r="40" spans="1:24" ht="23.25" customHeight="1" x14ac:dyDescent="0.35">
      <c r="A40" s="128"/>
      <c r="B40" s="187" t="s">
        <v>197</v>
      </c>
      <c r="C40" s="187"/>
      <c r="D40" s="187"/>
      <c r="E40" s="188"/>
      <c r="F40" s="202"/>
      <c r="G40" s="189"/>
      <c r="H40" s="194" t="s">
        <v>200</v>
      </c>
      <c r="I40" s="461"/>
      <c r="J40" s="461"/>
      <c r="K40" s="462"/>
      <c r="L40" s="269"/>
      <c r="M40" s="184"/>
      <c r="N40" s="181" t="s">
        <v>9</v>
      </c>
      <c r="O40" s="194"/>
      <c r="P40" s="186"/>
      <c r="Q40" s="180"/>
      <c r="R40" s="205">
        <v>0</v>
      </c>
      <c r="S40" s="180"/>
      <c r="T40" s="179">
        <v>0</v>
      </c>
      <c r="U40" s="180"/>
      <c r="V40" s="179">
        <v>0</v>
      </c>
      <c r="W40" s="130"/>
      <c r="X40" s="144"/>
    </row>
    <row r="41" spans="1:24" ht="23.25" customHeight="1" x14ac:dyDescent="0.35">
      <c r="A41" s="128"/>
      <c r="B41" s="187" t="s">
        <v>198</v>
      </c>
      <c r="C41" s="187"/>
      <c r="D41" s="187"/>
      <c r="E41" s="188"/>
      <c r="F41" s="202"/>
      <c r="G41" s="189"/>
      <c r="H41" s="194" t="s">
        <v>200</v>
      </c>
      <c r="I41" s="461"/>
      <c r="J41" s="461"/>
      <c r="K41" s="462"/>
      <c r="L41" s="269"/>
      <c r="M41" s="184"/>
      <c r="N41" s="181" t="s">
        <v>12</v>
      </c>
      <c r="O41" s="194"/>
      <c r="P41" s="186"/>
      <c r="Q41" s="180"/>
      <c r="R41" s="205">
        <v>0</v>
      </c>
      <c r="S41" s="180"/>
      <c r="T41" s="179">
        <v>0</v>
      </c>
      <c r="U41" s="180"/>
      <c r="V41" s="179">
        <v>0</v>
      </c>
      <c r="W41" s="130"/>
      <c r="X41" s="144"/>
    </row>
    <row r="42" spans="1:24" ht="23.25" customHeight="1" x14ac:dyDescent="0.35">
      <c r="A42" s="128"/>
      <c r="B42" s="190"/>
      <c r="C42" s="190"/>
      <c r="D42" s="190"/>
      <c r="E42" s="191"/>
      <c r="F42" s="202"/>
      <c r="G42" s="189"/>
      <c r="H42" s="194" t="s">
        <v>200</v>
      </c>
      <c r="I42" s="461"/>
      <c r="J42" s="461"/>
      <c r="K42" s="462"/>
      <c r="L42" s="269"/>
      <c r="M42" s="184"/>
      <c r="N42" s="181" t="s">
        <v>148</v>
      </c>
      <c r="O42" s="194"/>
      <c r="P42" s="186"/>
      <c r="Q42" s="180"/>
      <c r="R42" s="205">
        <v>0</v>
      </c>
      <c r="S42" s="180"/>
      <c r="T42" s="179">
        <v>0</v>
      </c>
      <c r="U42" s="180"/>
      <c r="V42" s="179">
        <v>0</v>
      </c>
      <c r="W42" s="130"/>
      <c r="X42" s="144"/>
    </row>
    <row r="43" spans="1:24" ht="23.25" customHeight="1" x14ac:dyDescent="0.35">
      <c r="A43" s="128"/>
      <c r="B43" s="192"/>
      <c r="C43" s="192"/>
      <c r="D43" s="192"/>
      <c r="E43" s="193"/>
      <c r="F43" s="202"/>
      <c r="G43" s="189"/>
      <c r="H43" s="194" t="s">
        <v>200</v>
      </c>
      <c r="I43" s="461"/>
      <c r="J43" s="461"/>
      <c r="K43" s="462"/>
      <c r="L43" s="270"/>
      <c r="M43" s="184"/>
      <c r="N43" s="181" t="s">
        <v>13</v>
      </c>
      <c r="O43" s="194"/>
      <c r="P43" s="186"/>
      <c r="Q43" s="180"/>
      <c r="R43" s="205">
        <v>0</v>
      </c>
      <c r="S43" s="180"/>
      <c r="T43" s="179">
        <v>0</v>
      </c>
      <c r="U43" s="180"/>
      <c r="V43" s="179">
        <v>0</v>
      </c>
      <c r="W43" s="130"/>
      <c r="X43" s="144"/>
    </row>
    <row r="44" spans="1:24" ht="23.25" customHeight="1" x14ac:dyDescent="0.35">
      <c r="A44" s="128"/>
      <c r="B44" s="177"/>
      <c r="C44" s="177"/>
      <c r="D44" s="177"/>
      <c r="E44" s="198"/>
      <c r="F44" s="245"/>
      <c r="G44" s="176"/>
      <c r="H44" s="176"/>
      <c r="I44" s="176"/>
      <c r="J44" s="270"/>
      <c r="K44" s="270"/>
      <c r="L44" s="270"/>
      <c r="M44" s="184"/>
      <c r="N44" s="181" t="s">
        <v>57</v>
      </c>
      <c r="O44" s="194"/>
      <c r="P44" s="186"/>
      <c r="Q44" s="180"/>
      <c r="R44" s="205">
        <v>0</v>
      </c>
      <c r="S44" s="180"/>
      <c r="T44" s="179">
        <v>0</v>
      </c>
      <c r="U44" s="180"/>
      <c r="V44" s="179">
        <v>0</v>
      </c>
      <c r="W44" s="130"/>
      <c r="X44" s="144"/>
    </row>
    <row r="45" spans="1:24" ht="23.25" customHeight="1" x14ac:dyDescent="0.35">
      <c r="A45" s="128"/>
      <c r="B45" s="177"/>
      <c r="C45" s="177"/>
      <c r="D45" s="177"/>
      <c r="E45" s="198"/>
      <c r="F45" s="245"/>
      <c r="G45" s="176"/>
      <c r="H45" s="176"/>
      <c r="I45" s="176"/>
      <c r="J45" s="270"/>
      <c r="K45" s="270"/>
      <c r="L45" s="270"/>
      <c r="M45" s="184"/>
      <c r="N45" s="181" t="s">
        <v>150</v>
      </c>
      <c r="O45" s="194"/>
      <c r="P45" s="186"/>
      <c r="Q45" s="180"/>
      <c r="R45" s="205">
        <v>0</v>
      </c>
      <c r="S45" s="180"/>
      <c r="T45" s="179">
        <v>0</v>
      </c>
      <c r="U45" s="180"/>
      <c r="V45" s="179">
        <v>0</v>
      </c>
      <c r="W45" s="130"/>
      <c r="X45" s="144"/>
    </row>
    <row r="46" spans="1:24" ht="23.25" customHeight="1" x14ac:dyDescent="0.35">
      <c r="A46" s="128"/>
      <c r="B46" s="177"/>
      <c r="C46" s="177"/>
      <c r="D46" s="177"/>
      <c r="E46" s="198"/>
      <c r="F46" s="245"/>
      <c r="G46" s="176"/>
      <c r="H46" s="176"/>
      <c r="I46" s="176"/>
      <c r="J46" s="270"/>
      <c r="K46" s="270"/>
      <c r="L46" s="270"/>
      <c r="M46" s="184"/>
      <c r="N46" s="181" t="s">
        <v>151</v>
      </c>
      <c r="O46" s="194"/>
      <c r="P46" s="186"/>
      <c r="Q46" s="180"/>
      <c r="R46" s="205">
        <v>0</v>
      </c>
      <c r="S46" s="180"/>
      <c r="T46" s="179">
        <v>0</v>
      </c>
      <c r="U46" s="180"/>
      <c r="V46" s="179">
        <v>0</v>
      </c>
      <c r="W46" s="130"/>
      <c r="X46" s="144"/>
    </row>
    <row r="47" spans="1:24" ht="23.25" customHeight="1" x14ac:dyDescent="0.35">
      <c r="A47" s="128"/>
      <c r="B47" s="177"/>
      <c r="C47" s="177"/>
      <c r="D47" s="177"/>
      <c r="E47" s="198"/>
      <c r="F47" s="245"/>
      <c r="G47" s="176"/>
      <c r="H47" s="176"/>
      <c r="I47" s="176"/>
      <c r="J47" s="270"/>
      <c r="K47" s="270"/>
      <c r="L47" s="270"/>
      <c r="M47" s="184"/>
      <c r="N47" s="181" t="s">
        <v>146</v>
      </c>
      <c r="O47" s="194"/>
      <c r="P47" s="186"/>
      <c r="Q47" s="180"/>
      <c r="R47" s="205">
        <v>0</v>
      </c>
      <c r="S47" s="180"/>
      <c r="T47" s="179">
        <v>0</v>
      </c>
      <c r="U47" s="180"/>
      <c r="V47" s="179">
        <v>0</v>
      </c>
      <c r="W47" s="130"/>
      <c r="X47" s="144"/>
    </row>
    <row r="48" spans="1:24" ht="23.25" customHeight="1" x14ac:dyDescent="0.35">
      <c r="A48" s="128"/>
      <c r="B48" s="177"/>
      <c r="C48" s="177"/>
      <c r="D48" s="177"/>
      <c r="E48" s="271"/>
      <c r="F48" s="245"/>
      <c r="G48" s="176"/>
      <c r="H48" s="176"/>
      <c r="I48" s="176"/>
      <c r="J48" s="245"/>
      <c r="K48" s="245"/>
      <c r="L48" s="245"/>
      <c r="M48" s="184"/>
      <c r="N48" s="181" t="s">
        <v>147</v>
      </c>
      <c r="O48" s="194"/>
      <c r="P48" s="186"/>
      <c r="Q48" s="180"/>
      <c r="R48" s="205">
        <v>0</v>
      </c>
      <c r="S48" s="180"/>
      <c r="T48" s="179">
        <v>0</v>
      </c>
      <c r="U48" s="180"/>
      <c r="V48" s="179">
        <v>0</v>
      </c>
      <c r="W48" s="130"/>
      <c r="X48" s="144"/>
    </row>
    <row r="49" spans="1:24" ht="23.25" customHeight="1" x14ac:dyDescent="0.35">
      <c r="A49" s="128"/>
      <c r="B49" s="177"/>
      <c r="C49" s="177"/>
      <c r="D49" s="177"/>
      <c r="E49" s="271"/>
      <c r="F49" s="245"/>
      <c r="G49" s="176"/>
      <c r="H49" s="176"/>
      <c r="I49" s="176"/>
      <c r="J49" s="270"/>
      <c r="K49" s="270"/>
      <c r="L49" s="270"/>
      <c r="M49" s="184"/>
      <c r="N49" s="181" t="s">
        <v>149</v>
      </c>
      <c r="O49" s="194"/>
      <c r="P49" s="186"/>
      <c r="Q49" s="180"/>
      <c r="R49" s="205">
        <v>0</v>
      </c>
      <c r="S49" s="180"/>
      <c r="T49" s="179">
        <v>0</v>
      </c>
      <c r="U49" s="180"/>
      <c r="V49" s="179">
        <v>0</v>
      </c>
      <c r="W49" s="130"/>
      <c r="X49" s="144"/>
    </row>
    <row r="50" spans="1:24" ht="23.25" customHeight="1" x14ac:dyDescent="0.35">
      <c r="A50" s="128"/>
      <c r="B50" s="177"/>
      <c r="C50" s="177"/>
      <c r="D50" s="177"/>
      <c r="E50" s="271"/>
      <c r="F50" s="245"/>
      <c r="G50" s="176"/>
      <c r="H50" s="176"/>
      <c r="I50" s="176"/>
      <c r="J50" s="270"/>
      <c r="K50" s="270"/>
      <c r="L50" s="270"/>
      <c r="M50" s="184"/>
      <c r="N50" s="272" t="s">
        <v>218</v>
      </c>
      <c r="O50" s="194"/>
      <c r="P50" s="186"/>
      <c r="Q50" s="180"/>
      <c r="R50" s="205">
        <v>0</v>
      </c>
      <c r="S50" s="180"/>
      <c r="T50" s="179">
        <v>0</v>
      </c>
      <c r="U50" s="180"/>
      <c r="V50" s="179">
        <v>0</v>
      </c>
      <c r="W50" s="130"/>
      <c r="X50" s="144"/>
    </row>
    <row r="51" spans="1:24" ht="23.25" customHeight="1" x14ac:dyDescent="0.35">
      <c r="A51" s="128"/>
      <c r="B51" s="177"/>
      <c r="C51" s="177"/>
      <c r="D51" s="177"/>
      <c r="E51" s="198"/>
      <c r="F51" s="245"/>
      <c r="G51" s="273"/>
      <c r="H51" s="273"/>
      <c r="I51" s="273"/>
      <c r="J51" s="270"/>
      <c r="K51" s="270"/>
      <c r="L51" s="270"/>
      <c r="M51" s="184"/>
      <c r="N51" s="272" t="s">
        <v>218</v>
      </c>
      <c r="O51" s="194"/>
      <c r="P51" s="186"/>
      <c r="Q51" s="180"/>
      <c r="R51" s="205">
        <v>0</v>
      </c>
      <c r="S51" s="180"/>
      <c r="T51" s="179">
        <v>0</v>
      </c>
      <c r="U51" s="180"/>
      <c r="V51" s="179">
        <v>0</v>
      </c>
      <c r="W51" s="130"/>
      <c r="X51" s="144"/>
    </row>
    <row r="52" spans="1:24" ht="23.25" customHeight="1" x14ac:dyDescent="0.35">
      <c r="A52" s="128"/>
      <c r="B52" s="246"/>
      <c r="C52" s="184"/>
      <c r="D52" s="184"/>
      <c r="E52" s="184"/>
      <c r="F52" s="184"/>
      <c r="G52" s="184"/>
      <c r="H52" s="184"/>
      <c r="I52" s="184"/>
      <c r="J52" s="184"/>
      <c r="K52" s="184"/>
      <c r="L52" s="184"/>
      <c r="M52" s="184"/>
      <c r="N52" s="184"/>
      <c r="O52" s="184"/>
      <c r="P52" s="246"/>
      <c r="Q52" s="259"/>
      <c r="R52" s="246"/>
      <c r="S52" s="180"/>
      <c r="T52" s="246"/>
      <c r="U52" s="259"/>
      <c r="V52" s="246"/>
      <c r="X52" s="144"/>
    </row>
    <row r="53" spans="1:24" ht="23.25" customHeight="1" x14ac:dyDescent="0.35">
      <c r="A53" s="128"/>
      <c r="B53" s="246"/>
      <c r="C53" s="184"/>
      <c r="D53" s="184"/>
      <c r="E53" s="184"/>
      <c r="F53" s="184"/>
      <c r="G53" s="184"/>
      <c r="H53" s="184"/>
      <c r="I53" s="184"/>
      <c r="J53" s="184"/>
      <c r="K53" s="184"/>
      <c r="L53" s="184"/>
      <c r="M53" s="184"/>
      <c r="N53" s="206" t="s">
        <v>215</v>
      </c>
      <c r="O53" s="207"/>
      <c r="P53" s="208"/>
      <c r="Q53" s="209"/>
      <c r="R53" s="210">
        <f>SUM(R36:R51,)+R33</f>
        <v>0</v>
      </c>
      <c r="S53" s="211"/>
      <c r="T53" s="210">
        <f>SUM(T36:T51,)+T33</f>
        <v>0</v>
      </c>
      <c r="U53" s="209"/>
      <c r="V53" s="210">
        <f>SUM(V36:V51,)+V33</f>
        <v>0</v>
      </c>
      <c r="X53" s="144"/>
    </row>
    <row r="54" spans="1:24" ht="23.25" customHeight="1" x14ac:dyDescent="0.2">
      <c r="A54" s="128"/>
      <c r="B54" s="246"/>
      <c r="C54" s="184"/>
      <c r="D54" s="184"/>
      <c r="E54" s="184"/>
      <c r="F54" s="184"/>
      <c r="G54" s="184"/>
      <c r="H54" s="184"/>
      <c r="I54" s="184"/>
      <c r="J54" s="184"/>
      <c r="K54" s="184"/>
      <c r="L54" s="184"/>
      <c r="M54" s="184"/>
      <c r="N54" s="184"/>
      <c r="O54" s="184"/>
      <c r="P54" s="246"/>
      <c r="Q54" s="259"/>
      <c r="R54" s="246"/>
      <c r="S54" s="260"/>
      <c r="T54" s="246"/>
      <c r="U54" s="259"/>
      <c r="V54" s="246"/>
      <c r="X54" s="144"/>
    </row>
    <row r="55" spans="1:24" ht="23.25" customHeight="1" x14ac:dyDescent="0.35">
      <c r="A55" s="128"/>
      <c r="B55" s="274" t="s">
        <v>176</v>
      </c>
      <c r="C55" s="275"/>
      <c r="D55" s="275"/>
      <c r="E55" s="276"/>
      <c r="F55" s="277"/>
      <c r="G55" s="278"/>
      <c r="H55" s="278"/>
      <c r="I55" s="278"/>
      <c r="J55" s="275"/>
      <c r="K55" s="275"/>
      <c r="L55" s="275"/>
      <c r="M55" s="275"/>
      <c r="N55" s="275"/>
      <c r="O55" s="275"/>
      <c r="P55" s="275"/>
      <c r="Q55" s="279"/>
      <c r="R55" s="275"/>
      <c r="S55" s="279"/>
      <c r="T55" s="275"/>
      <c r="U55" s="279"/>
      <c r="V55" s="275"/>
      <c r="W55" s="130"/>
      <c r="X55" s="144"/>
    </row>
    <row r="56" spans="1:24" ht="23.25" customHeight="1" x14ac:dyDescent="0.35">
      <c r="A56" s="128"/>
      <c r="B56" s="180"/>
      <c r="C56" s="280"/>
      <c r="D56" s="280" t="s">
        <v>185</v>
      </c>
      <c r="E56" s="281"/>
      <c r="F56" s="282"/>
      <c r="G56" s="283"/>
      <c r="H56" s="202"/>
      <c r="I56" s="280" t="s">
        <v>186</v>
      </c>
      <c r="J56" s="202"/>
      <c r="K56" s="280"/>
      <c r="L56" s="280"/>
      <c r="M56" s="202"/>
      <c r="N56" s="280" t="s">
        <v>187</v>
      </c>
      <c r="O56" s="280"/>
      <c r="P56" s="280"/>
      <c r="Q56" s="186"/>
      <c r="R56" s="180"/>
      <c r="S56" s="280" t="s">
        <v>190</v>
      </c>
      <c r="T56" s="280"/>
      <c r="U56" s="280"/>
      <c r="V56" s="280"/>
      <c r="W56" s="130"/>
      <c r="X56" s="144"/>
    </row>
    <row r="57" spans="1:24" ht="30.75" customHeight="1" x14ac:dyDescent="0.35">
      <c r="A57" s="128"/>
      <c r="B57" s="204" t="s">
        <v>188</v>
      </c>
      <c r="C57" s="177"/>
      <c r="D57" s="284"/>
      <c r="E57" s="285"/>
      <c r="F57" s="286"/>
      <c r="G57" s="287"/>
      <c r="H57" s="288"/>
      <c r="I57" s="284"/>
      <c r="J57" s="285"/>
      <c r="K57" s="286"/>
      <c r="L57" s="287"/>
      <c r="M57" s="177"/>
      <c r="N57" s="284"/>
      <c r="O57" s="285"/>
      <c r="P57" s="286"/>
      <c r="Q57" s="289"/>
      <c r="R57" s="177"/>
      <c r="S57" s="290"/>
      <c r="T57" s="285"/>
      <c r="U57" s="291"/>
      <c r="V57" s="287"/>
      <c r="W57" s="130"/>
      <c r="X57" s="144"/>
    </row>
    <row r="58" spans="1:24" ht="30.75" customHeight="1" x14ac:dyDescent="0.35">
      <c r="A58" s="128"/>
      <c r="B58" s="204" t="s">
        <v>177</v>
      </c>
      <c r="C58" s="177"/>
      <c r="D58" s="292"/>
      <c r="E58" s="293"/>
      <c r="F58" s="294"/>
      <c r="G58" s="295"/>
      <c r="H58" s="177"/>
      <c r="I58" s="292"/>
      <c r="J58" s="293"/>
      <c r="K58" s="294"/>
      <c r="L58" s="295"/>
      <c r="M58" s="296"/>
      <c r="N58" s="292"/>
      <c r="O58" s="293"/>
      <c r="P58" s="294"/>
      <c r="Q58" s="297"/>
      <c r="R58" s="177"/>
      <c r="S58" s="298"/>
      <c r="T58" s="293"/>
      <c r="U58" s="299"/>
      <c r="V58" s="295"/>
      <c r="W58" s="130"/>
      <c r="X58" s="144"/>
    </row>
    <row r="59" spans="1:24" ht="30.75" customHeight="1" x14ac:dyDescent="0.35">
      <c r="A59" s="128"/>
      <c r="B59" s="204" t="s">
        <v>178</v>
      </c>
      <c r="C59" s="177"/>
      <c r="D59" s="292"/>
      <c r="E59" s="293"/>
      <c r="F59" s="294"/>
      <c r="G59" s="295"/>
      <c r="H59" s="300"/>
      <c r="I59" s="292"/>
      <c r="J59" s="293"/>
      <c r="K59" s="294"/>
      <c r="L59" s="295"/>
      <c r="M59" s="301"/>
      <c r="N59" s="292"/>
      <c r="O59" s="293"/>
      <c r="P59" s="294"/>
      <c r="Q59" s="297"/>
      <c r="R59" s="177"/>
      <c r="S59" s="298"/>
      <c r="T59" s="293"/>
      <c r="U59" s="299"/>
      <c r="V59" s="295"/>
      <c r="W59" s="130"/>
      <c r="X59" s="144"/>
    </row>
    <row r="60" spans="1:24" ht="30.75" customHeight="1" x14ac:dyDescent="0.35">
      <c r="A60" s="128"/>
      <c r="B60" s="204" t="s">
        <v>179</v>
      </c>
      <c r="C60" s="177"/>
      <c r="D60" s="292"/>
      <c r="E60" s="293"/>
      <c r="F60" s="294"/>
      <c r="G60" s="295"/>
      <c r="H60" s="302"/>
      <c r="I60" s="292"/>
      <c r="J60" s="293"/>
      <c r="K60" s="294"/>
      <c r="L60" s="295"/>
      <c r="M60" s="269"/>
      <c r="N60" s="292"/>
      <c r="O60" s="293"/>
      <c r="P60" s="294"/>
      <c r="Q60" s="297"/>
      <c r="R60" s="177"/>
      <c r="S60" s="298"/>
      <c r="T60" s="293"/>
      <c r="U60" s="299"/>
      <c r="V60" s="295"/>
      <c r="W60" s="130"/>
      <c r="X60" s="144"/>
    </row>
    <row r="61" spans="1:24" ht="30.75" customHeight="1" x14ac:dyDescent="0.35">
      <c r="A61" s="128"/>
      <c r="B61" s="204" t="s">
        <v>180</v>
      </c>
      <c r="C61" s="177"/>
      <c r="D61" s="292"/>
      <c r="E61" s="293"/>
      <c r="F61" s="294"/>
      <c r="G61" s="295"/>
      <c r="H61" s="176"/>
      <c r="I61" s="292"/>
      <c r="J61" s="293"/>
      <c r="K61" s="294"/>
      <c r="L61" s="295"/>
      <c r="M61" s="269"/>
      <c r="N61" s="292"/>
      <c r="O61" s="293"/>
      <c r="P61" s="294"/>
      <c r="Q61" s="297"/>
      <c r="R61" s="177"/>
      <c r="S61" s="298"/>
      <c r="T61" s="293"/>
      <c r="U61" s="299"/>
      <c r="V61" s="295"/>
      <c r="W61" s="130"/>
      <c r="X61" s="144"/>
    </row>
    <row r="62" spans="1:24" s="114" customFormat="1" ht="30.75" customHeight="1" x14ac:dyDescent="0.35">
      <c r="A62" s="129"/>
      <c r="B62" s="204" t="s">
        <v>181</v>
      </c>
      <c r="C62" s="177"/>
      <c r="D62" s="292"/>
      <c r="E62" s="293"/>
      <c r="F62" s="294"/>
      <c r="G62" s="295"/>
      <c r="H62" s="176"/>
      <c r="I62" s="292"/>
      <c r="J62" s="293"/>
      <c r="K62" s="294"/>
      <c r="L62" s="295"/>
      <c r="M62" s="269"/>
      <c r="N62" s="292"/>
      <c r="O62" s="293"/>
      <c r="P62" s="294"/>
      <c r="Q62" s="297"/>
      <c r="R62" s="177"/>
      <c r="S62" s="298"/>
      <c r="T62" s="293"/>
      <c r="U62" s="299"/>
      <c r="V62" s="295"/>
      <c r="W62" s="136"/>
      <c r="X62" s="146"/>
    </row>
    <row r="63" spans="1:24" ht="30.75" customHeight="1" x14ac:dyDescent="0.35">
      <c r="A63" s="128"/>
      <c r="B63" s="203" t="s">
        <v>189</v>
      </c>
      <c r="C63" s="177"/>
      <c r="D63" s="292"/>
      <c r="E63" s="293"/>
      <c r="F63" s="294"/>
      <c r="G63" s="295"/>
      <c r="H63" s="176"/>
      <c r="I63" s="292"/>
      <c r="J63" s="293"/>
      <c r="K63" s="294"/>
      <c r="L63" s="295"/>
      <c r="M63" s="269"/>
      <c r="N63" s="292"/>
      <c r="O63" s="293"/>
      <c r="P63" s="294"/>
      <c r="Q63" s="297"/>
      <c r="R63" s="177"/>
      <c r="S63" s="298"/>
      <c r="T63" s="293"/>
      <c r="U63" s="299"/>
      <c r="V63" s="295"/>
      <c r="W63" s="130"/>
      <c r="X63" s="144"/>
    </row>
    <row r="64" spans="1:24" ht="30.75" customHeight="1" x14ac:dyDescent="0.35">
      <c r="A64" s="128"/>
      <c r="B64" s="204" t="s">
        <v>182</v>
      </c>
      <c r="C64" s="177"/>
      <c r="D64" s="292"/>
      <c r="E64" s="293"/>
      <c r="F64" s="294"/>
      <c r="G64" s="295"/>
      <c r="H64" s="176"/>
      <c r="I64" s="292"/>
      <c r="J64" s="293"/>
      <c r="K64" s="294"/>
      <c r="L64" s="295"/>
      <c r="M64" s="269"/>
      <c r="N64" s="303"/>
      <c r="O64" s="304"/>
      <c r="P64" s="305"/>
      <c r="Q64" s="306"/>
      <c r="R64" s="177"/>
      <c r="S64" s="307"/>
      <c r="T64" s="304"/>
      <c r="U64" s="308"/>
      <c r="V64" s="309"/>
      <c r="W64" s="130"/>
      <c r="X64" s="144"/>
    </row>
    <row r="65" spans="1:24" ht="30.75" customHeight="1" x14ac:dyDescent="0.35">
      <c r="A65" s="128"/>
      <c r="B65" s="204" t="s">
        <v>183</v>
      </c>
      <c r="C65" s="177"/>
      <c r="D65" s="292"/>
      <c r="E65" s="293"/>
      <c r="F65" s="294"/>
      <c r="G65" s="295"/>
      <c r="H65" s="176"/>
      <c r="I65" s="292"/>
      <c r="J65" s="293"/>
      <c r="K65" s="294"/>
      <c r="L65" s="295"/>
      <c r="M65" s="269"/>
      <c r="N65" s="284"/>
      <c r="O65" s="285"/>
      <c r="P65" s="286"/>
      <c r="Q65" s="289"/>
      <c r="R65" s="177"/>
      <c r="S65" s="290"/>
      <c r="T65" s="285"/>
      <c r="U65" s="291"/>
      <c r="V65" s="287"/>
      <c r="W65" s="130"/>
      <c r="X65" s="144"/>
    </row>
    <row r="66" spans="1:24" ht="30.75" customHeight="1" x14ac:dyDescent="0.35">
      <c r="A66" s="128"/>
      <c r="B66" s="204" t="s">
        <v>184</v>
      </c>
      <c r="C66" s="177"/>
      <c r="D66" s="292"/>
      <c r="E66" s="293"/>
      <c r="F66" s="294"/>
      <c r="G66" s="295"/>
      <c r="H66" s="176"/>
      <c r="I66" s="292"/>
      <c r="J66" s="293"/>
      <c r="K66" s="294"/>
      <c r="L66" s="295"/>
      <c r="M66" s="269"/>
      <c r="N66" s="292"/>
      <c r="O66" s="293"/>
      <c r="P66" s="294"/>
      <c r="Q66" s="297"/>
      <c r="R66" s="177"/>
      <c r="S66" s="298"/>
      <c r="T66" s="293"/>
      <c r="U66" s="299"/>
      <c r="V66" s="295"/>
      <c r="W66" s="130"/>
      <c r="X66" s="144"/>
    </row>
    <row r="67" spans="1:24" ht="23.25" customHeight="1" x14ac:dyDescent="0.2">
      <c r="A67" s="128"/>
      <c r="B67" s="246"/>
      <c r="C67" s="184"/>
      <c r="D67" s="184"/>
      <c r="E67" s="184"/>
      <c r="F67" s="184"/>
      <c r="G67" s="184"/>
      <c r="H67" s="184"/>
      <c r="I67" s="184"/>
      <c r="J67" s="184"/>
      <c r="K67" s="184"/>
      <c r="L67" s="184"/>
      <c r="M67" s="184"/>
      <c r="N67" s="184"/>
      <c r="O67" s="184"/>
      <c r="P67" s="246"/>
      <c r="Q67" s="259"/>
      <c r="R67" s="246"/>
      <c r="S67" s="260"/>
      <c r="T67" s="246"/>
      <c r="U67" s="259"/>
      <c r="V67" s="246"/>
      <c r="W67" s="130"/>
      <c r="X67" s="144"/>
    </row>
    <row r="68" spans="1:24" ht="23.25" customHeight="1" x14ac:dyDescent="0.3">
      <c r="A68" s="128"/>
      <c r="B68" s="130"/>
      <c r="C68" s="130"/>
      <c r="D68" s="130"/>
      <c r="E68" s="149"/>
      <c r="F68" s="149"/>
      <c r="G68" s="149"/>
      <c r="H68" s="149"/>
      <c r="I68" s="149"/>
      <c r="J68" s="149"/>
      <c r="K68" s="149"/>
      <c r="L68" s="149"/>
      <c r="M68" s="149"/>
      <c r="N68" s="137"/>
      <c r="O68" s="137"/>
      <c r="P68" s="140"/>
      <c r="Q68" s="158"/>
      <c r="R68" s="140"/>
      <c r="S68" s="172"/>
      <c r="T68" s="140"/>
      <c r="U68" s="158"/>
      <c r="V68" s="140"/>
      <c r="W68" s="130"/>
      <c r="X68" s="144"/>
    </row>
    <row r="69" spans="1:24" ht="21.75" hidden="1" customHeight="1" x14ac:dyDescent="0.25">
      <c r="A69" s="128"/>
      <c r="B69" s="130"/>
      <c r="C69" s="130"/>
      <c r="D69" s="150"/>
      <c r="E69" s="151"/>
      <c r="F69" s="151"/>
      <c r="G69" s="151"/>
      <c r="H69" s="151"/>
      <c r="I69" s="151"/>
      <c r="J69" s="130"/>
      <c r="K69" s="130"/>
      <c r="L69" s="130"/>
      <c r="M69" s="130"/>
      <c r="N69" s="142" t="s">
        <v>108</v>
      </c>
      <c r="O69" s="139"/>
      <c r="P69" s="141">
        <v>0</v>
      </c>
      <c r="Q69" s="143">
        <v>0</v>
      </c>
      <c r="R69" s="141">
        <v>0</v>
      </c>
      <c r="S69" s="169"/>
      <c r="T69" s="130"/>
      <c r="U69" s="169"/>
      <c r="V69" s="130"/>
      <c r="W69" s="130"/>
      <c r="X69" s="144"/>
    </row>
    <row r="70" spans="1:24" ht="21.95" hidden="1" customHeight="1" thickBot="1" x14ac:dyDescent="0.3">
      <c r="A70" s="128"/>
      <c r="B70" s="130"/>
      <c r="C70" s="130"/>
      <c r="D70" s="130"/>
      <c r="E70" s="147"/>
      <c r="F70" s="152"/>
      <c r="G70" s="152"/>
      <c r="H70" s="152"/>
      <c r="I70" s="152"/>
      <c r="J70" s="130"/>
      <c r="K70" s="130"/>
      <c r="L70" s="130"/>
      <c r="M70" s="130"/>
      <c r="N70" s="138" t="s">
        <v>55</v>
      </c>
      <c r="O70" s="139"/>
      <c r="P70" s="153" t="e">
        <f>#REF!</f>
        <v>#REF!</v>
      </c>
      <c r="Q70" s="167" t="str">
        <f>+R32</f>
        <v>Rate</v>
      </c>
      <c r="R70" s="145">
        <f>R33</f>
        <v>0</v>
      </c>
      <c r="S70" s="169"/>
      <c r="T70" s="130"/>
      <c r="U70" s="169"/>
      <c r="V70" s="130"/>
      <c r="W70" s="130"/>
      <c r="X70" s="144"/>
    </row>
    <row r="71" spans="1:24" ht="21.95" hidden="1" customHeight="1" thickBot="1" x14ac:dyDescent="0.3">
      <c r="A71" s="128"/>
      <c r="B71" s="130"/>
      <c r="C71" s="130"/>
      <c r="D71" s="130"/>
      <c r="E71" s="147"/>
      <c r="F71" s="130"/>
      <c r="G71" s="130"/>
      <c r="H71" s="147"/>
      <c r="I71" s="130"/>
      <c r="J71" s="130"/>
      <c r="K71" s="130"/>
      <c r="L71" s="130"/>
      <c r="M71" s="130"/>
      <c r="N71" s="135" t="s">
        <v>23</v>
      </c>
      <c r="O71" s="139"/>
      <c r="P71" s="145">
        <f>SUM(P55:P69)</f>
        <v>0</v>
      </c>
      <c r="Q71" s="168">
        <f>SUM(Q55:Q69)</f>
        <v>0</v>
      </c>
      <c r="R71" s="153">
        <f>SUM(R55:R69)</f>
        <v>0</v>
      </c>
      <c r="S71" s="169"/>
      <c r="T71" s="130"/>
      <c r="U71" s="169"/>
      <c r="V71" s="130"/>
      <c r="W71" s="130"/>
      <c r="X71" s="144"/>
    </row>
    <row r="72" spans="1:24" ht="21.95" hidden="1" customHeight="1" thickBot="1" x14ac:dyDescent="0.3">
      <c r="A72" s="128"/>
      <c r="B72" s="130"/>
      <c r="C72" s="130"/>
      <c r="D72" s="132"/>
      <c r="E72" s="148"/>
      <c r="F72" s="148"/>
      <c r="G72" s="132"/>
      <c r="H72" s="154"/>
      <c r="I72" s="154"/>
      <c r="J72" s="130"/>
      <c r="K72" s="130"/>
      <c r="L72" s="130"/>
      <c r="M72" s="130"/>
      <c r="N72" s="130"/>
      <c r="O72" s="130"/>
      <c r="P72" s="130"/>
      <c r="Q72" s="169"/>
      <c r="R72" s="130"/>
      <c r="S72" s="169"/>
      <c r="T72" s="130"/>
      <c r="U72" s="169"/>
      <c r="V72" s="130"/>
      <c r="W72" s="130"/>
      <c r="X72" s="144"/>
    </row>
    <row r="73" spans="1:24" ht="21.95" hidden="1" customHeight="1" x14ac:dyDescent="0.25">
      <c r="A73" s="128"/>
      <c r="B73" s="130"/>
      <c r="C73" s="130"/>
      <c r="D73" s="132"/>
      <c r="E73" s="148"/>
      <c r="F73" s="148"/>
      <c r="G73" s="132"/>
      <c r="H73" s="154"/>
      <c r="I73" s="148"/>
      <c r="J73" s="130"/>
      <c r="K73" s="130"/>
      <c r="L73" s="130"/>
      <c r="M73" s="130"/>
      <c r="N73" s="130"/>
      <c r="O73" s="130"/>
      <c r="P73" s="130"/>
      <c r="Q73" s="169"/>
      <c r="R73" s="130"/>
      <c r="S73" s="169"/>
      <c r="T73" s="130"/>
      <c r="U73" s="169"/>
      <c r="V73" s="130"/>
      <c r="W73" s="130"/>
      <c r="X73" s="144"/>
    </row>
    <row r="74" spans="1:24" ht="15" hidden="1" customHeight="1" x14ac:dyDescent="0.25">
      <c r="A74" s="128"/>
      <c r="B74" s="130"/>
      <c r="C74" s="130"/>
      <c r="D74" s="130"/>
      <c r="E74" s="130"/>
      <c r="F74" s="132"/>
      <c r="G74" s="152"/>
      <c r="H74" s="152"/>
      <c r="I74" s="130"/>
      <c r="J74" s="130"/>
      <c r="K74" s="130"/>
      <c r="L74" s="130"/>
      <c r="M74" s="130"/>
      <c r="N74" s="130"/>
      <c r="O74" s="130"/>
      <c r="P74" s="130"/>
      <c r="Q74" s="169"/>
      <c r="R74" s="130"/>
      <c r="S74" s="169"/>
      <c r="T74" s="130"/>
      <c r="U74" s="169"/>
      <c r="V74" s="130"/>
      <c r="W74" s="130"/>
      <c r="X74" s="144"/>
    </row>
    <row r="75" spans="1:24" x14ac:dyDescent="0.2">
      <c r="A75" s="128"/>
      <c r="B75" s="130"/>
      <c r="C75" s="130"/>
      <c r="D75" s="130"/>
      <c r="E75" s="130"/>
      <c r="F75" s="130"/>
      <c r="G75" s="130"/>
      <c r="H75" s="130"/>
      <c r="I75" s="130"/>
      <c r="J75" s="130"/>
      <c r="K75" s="130"/>
      <c r="L75" s="130"/>
      <c r="M75" s="130"/>
      <c r="N75" s="130"/>
      <c r="O75" s="130"/>
      <c r="P75" s="130"/>
      <c r="Q75" s="169"/>
      <c r="R75" s="130"/>
      <c r="S75" s="169"/>
      <c r="T75" s="130"/>
      <c r="U75" s="169"/>
      <c r="V75" s="130"/>
      <c r="W75" s="130"/>
      <c r="X75" s="144"/>
    </row>
    <row r="76" spans="1:24" x14ac:dyDescent="0.2">
      <c r="A76" s="128"/>
      <c r="B76" s="155"/>
      <c r="C76" s="155"/>
      <c r="D76" s="155"/>
      <c r="E76" s="155"/>
      <c r="F76" s="155"/>
      <c r="G76" s="155"/>
      <c r="H76" s="155"/>
      <c r="I76" s="155"/>
      <c r="J76" s="156"/>
      <c r="K76" s="156"/>
      <c r="L76" s="156"/>
      <c r="M76" s="156"/>
      <c r="N76" s="155"/>
      <c r="O76" s="155"/>
      <c r="P76" s="155"/>
      <c r="Q76" s="170"/>
      <c r="R76" s="155"/>
      <c r="S76" s="170"/>
      <c r="T76" s="155"/>
      <c r="U76" s="170"/>
      <c r="V76" s="155"/>
      <c r="W76" s="155"/>
      <c r="X76" s="157"/>
    </row>
    <row r="77" spans="1:24" x14ac:dyDescent="0.2">
      <c r="B77" s="30"/>
      <c r="C77" s="30"/>
      <c r="D77" s="30"/>
      <c r="E77" s="30"/>
      <c r="F77" s="30"/>
      <c r="G77" s="30"/>
      <c r="H77" s="30"/>
      <c r="I77" s="30"/>
      <c r="J77" s="113"/>
      <c r="K77" s="113"/>
      <c r="L77" s="113"/>
      <c r="M77" s="113"/>
      <c r="N77" s="30"/>
      <c r="O77" s="30"/>
      <c r="S77" s="166"/>
    </row>
    <row r="78" spans="1:24" x14ac:dyDescent="0.2">
      <c r="B78" s="30"/>
      <c r="C78" s="30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30"/>
      <c r="O78" s="30"/>
      <c r="S78" s="166"/>
    </row>
    <row r="79" spans="1:24" x14ac:dyDescent="0.2">
      <c r="B79" s="30"/>
      <c r="C79" s="30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30"/>
      <c r="O79" s="30"/>
      <c r="S79" s="166"/>
    </row>
    <row r="80" spans="1:24" x14ac:dyDescent="0.2">
      <c r="B80" s="30"/>
      <c r="C80" s="30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30"/>
      <c r="O80" s="30"/>
      <c r="S80" s="166"/>
    </row>
    <row r="81" spans="2:19" x14ac:dyDescent="0.2">
      <c r="B81" s="30"/>
      <c r="C81" s="30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30"/>
      <c r="O81" s="30"/>
      <c r="S81" s="166"/>
    </row>
    <row r="82" spans="2:19" x14ac:dyDescent="0.2">
      <c r="B82" s="30"/>
      <c r="C82" s="30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30"/>
      <c r="O82" s="30"/>
      <c r="S82" s="166"/>
    </row>
    <row r="83" spans="2:19" x14ac:dyDescent="0.2">
      <c r="B83" s="30"/>
      <c r="C83" s="30"/>
      <c r="D83" s="63"/>
      <c r="E83" s="63"/>
      <c r="F83" s="63"/>
      <c r="G83" s="63"/>
      <c r="H83" s="63"/>
      <c r="I83" s="63"/>
      <c r="J83" s="63"/>
      <c r="K83" s="63"/>
      <c r="L83" s="63"/>
      <c r="M83" s="63"/>
      <c r="N83" s="30"/>
      <c r="O83" s="30"/>
      <c r="S83" s="166"/>
    </row>
    <row r="84" spans="2:19" x14ac:dyDescent="0.2">
      <c r="B84" s="30"/>
      <c r="C84" s="30"/>
      <c r="D84" s="30"/>
      <c r="E84" s="30"/>
      <c r="F84" s="30"/>
      <c r="G84" s="30"/>
      <c r="H84" s="30"/>
      <c r="I84" s="30"/>
      <c r="J84" s="30"/>
      <c r="K84" s="30"/>
      <c r="L84" s="30"/>
      <c r="M84" s="30"/>
      <c r="N84" s="30"/>
      <c r="O84" s="30"/>
    </row>
    <row r="85" spans="2:19" x14ac:dyDescent="0.2">
      <c r="B85" s="30"/>
      <c r="C85" s="30"/>
      <c r="D85" s="30"/>
      <c r="E85" s="30"/>
      <c r="F85" s="30"/>
      <c r="G85" s="30"/>
      <c r="H85" s="30"/>
      <c r="I85" s="30"/>
      <c r="J85" s="30"/>
      <c r="K85" s="30"/>
      <c r="L85" s="30"/>
      <c r="M85" s="30"/>
      <c r="N85" s="30"/>
      <c r="O85" s="30"/>
    </row>
    <row r="86" spans="2:19" x14ac:dyDescent="0.2">
      <c r="B86" s="30"/>
      <c r="C86" s="30"/>
      <c r="D86" s="30"/>
      <c r="E86" s="30"/>
      <c r="F86" s="30"/>
      <c r="G86" s="30"/>
      <c r="H86" s="30"/>
      <c r="I86" s="30"/>
      <c r="J86" s="30"/>
      <c r="K86" s="30"/>
      <c r="L86" s="30"/>
      <c r="M86" s="30"/>
      <c r="N86" s="30"/>
      <c r="O86" s="30"/>
    </row>
    <row r="87" spans="2:19" x14ac:dyDescent="0.2">
      <c r="B87" s="30"/>
      <c r="C87" s="30"/>
      <c r="D87" s="30"/>
      <c r="E87" s="30"/>
      <c r="F87" s="30"/>
      <c r="G87" s="30"/>
      <c r="H87" s="30"/>
      <c r="I87" s="30"/>
      <c r="J87" s="30"/>
      <c r="K87" s="30"/>
      <c r="L87" s="30"/>
      <c r="M87" s="30"/>
      <c r="N87" s="30"/>
      <c r="O87" s="30"/>
    </row>
    <row r="88" spans="2:19" x14ac:dyDescent="0.2">
      <c r="B88" s="30"/>
      <c r="C88" s="30"/>
      <c r="D88" s="30"/>
      <c r="E88" s="30"/>
      <c r="F88" s="30"/>
      <c r="G88" s="30"/>
      <c r="H88" s="30"/>
      <c r="I88" s="30"/>
      <c r="J88" s="30"/>
      <c r="K88" s="30"/>
      <c r="L88" s="30"/>
      <c r="M88" s="30"/>
      <c r="N88" s="30"/>
      <c r="O88" s="30"/>
    </row>
    <row r="89" spans="2:19" x14ac:dyDescent="0.2">
      <c r="B89" s="30"/>
      <c r="C89" s="30"/>
      <c r="D89" s="30"/>
      <c r="E89" s="30"/>
      <c r="F89" s="30"/>
      <c r="G89" s="30"/>
      <c r="H89" s="30"/>
      <c r="I89" s="30"/>
      <c r="J89" s="30"/>
      <c r="K89" s="30"/>
      <c r="L89" s="30"/>
      <c r="M89" s="30"/>
      <c r="N89" s="30"/>
      <c r="O89" s="30"/>
    </row>
    <row r="90" spans="2:19" x14ac:dyDescent="0.2">
      <c r="B90" s="30"/>
      <c r="C90" s="30"/>
      <c r="D90" s="30"/>
      <c r="E90" s="30"/>
      <c r="F90" s="30"/>
      <c r="G90" s="30"/>
      <c r="H90" s="30"/>
      <c r="I90" s="30"/>
      <c r="J90" s="30"/>
      <c r="K90" s="30"/>
      <c r="L90" s="30"/>
      <c r="M90" s="30"/>
      <c r="N90" s="30"/>
      <c r="O90" s="30"/>
    </row>
    <row r="91" spans="2:19" x14ac:dyDescent="0.2">
      <c r="B91" s="30"/>
      <c r="C91" s="30"/>
      <c r="D91" s="30"/>
      <c r="E91" s="30"/>
      <c r="F91" s="30"/>
      <c r="G91" s="30"/>
      <c r="H91" s="30"/>
      <c r="I91" s="30"/>
      <c r="J91" s="30"/>
      <c r="K91" s="30"/>
      <c r="L91" s="30"/>
      <c r="M91" s="30"/>
      <c r="N91" s="30"/>
      <c r="O91" s="30"/>
    </row>
    <row r="92" spans="2:19" x14ac:dyDescent="0.2">
      <c r="B92" s="30"/>
      <c r="C92" s="30"/>
      <c r="D92" s="30"/>
      <c r="E92" s="30"/>
      <c r="F92" s="30"/>
      <c r="G92" s="30"/>
      <c r="H92" s="30"/>
      <c r="I92" s="30"/>
      <c r="J92" s="30"/>
      <c r="K92" s="30"/>
      <c r="L92" s="30"/>
      <c r="M92" s="30"/>
      <c r="N92" s="30"/>
      <c r="O92" s="30"/>
    </row>
    <row r="93" spans="2:19" x14ac:dyDescent="0.2">
      <c r="B93" s="30"/>
      <c r="C93" s="30"/>
      <c r="D93" s="30"/>
      <c r="E93" s="30"/>
      <c r="F93" s="30"/>
      <c r="G93" s="30"/>
      <c r="H93" s="30"/>
      <c r="I93" s="30"/>
      <c r="J93" s="30"/>
      <c r="K93" s="30"/>
      <c r="L93" s="30"/>
      <c r="M93" s="30"/>
      <c r="N93" s="30"/>
      <c r="O93" s="30"/>
    </row>
    <row r="94" spans="2:19" x14ac:dyDescent="0.2">
      <c r="B94" s="30"/>
      <c r="C94" s="30"/>
      <c r="D94" s="30"/>
      <c r="E94" s="30"/>
      <c r="F94" s="30"/>
      <c r="G94" s="30"/>
      <c r="H94" s="30"/>
      <c r="I94" s="30"/>
      <c r="J94" s="30"/>
      <c r="K94" s="30"/>
      <c r="L94" s="30"/>
      <c r="M94" s="30"/>
      <c r="N94" s="30"/>
      <c r="O94" s="30"/>
    </row>
    <row r="95" spans="2:19" x14ac:dyDescent="0.2">
      <c r="B95" s="30"/>
      <c r="C95" s="30"/>
      <c r="D95" s="30"/>
      <c r="E95" s="30"/>
      <c r="F95" s="30"/>
      <c r="G95" s="30"/>
      <c r="H95" s="30"/>
      <c r="I95" s="30"/>
      <c r="J95" s="30"/>
      <c r="K95" s="30"/>
      <c r="L95" s="30"/>
      <c r="M95" s="30"/>
      <c r="N95" s="30"/>
      <c r="O95" s="30"/>
    </row>
    <row r="96" spans="2:19" x14ac:dyDescent="0.2">
      <c r="B96" s="30"/>
      <c r="C96" s="30"/>
      <c r="D96" s="30"/>
      <c r="E96" s="30"/>
      <c r="F96" s="30"/>
      <c r="G96" s="30"/>
      <c r="H96" s="30"/>
      <c r="I96" s="30"/>
      <c r="J96" s="30"/>
      <c r="K96" s="30"/>
      <c r="L96" s="30"/>
      <c r="M96" s="30"/>
      <c r="N96" s="30"/>
      <c r="O96" s="30"/>
    </row>
    <row r="97" spans="2:15" x14ac:dyDescent="0.2">
      <c r="B97" s="30"/>
      <c r="C97" s="30"/>
      <c r="D97" s="30"/>
      <c r="E97" s="30"/>
      <c r="F97" s="30"/>
      <c r="G97" s="30"/>
      <c r="H97" s="30"/>
      <c r="I97" s="30"/>
      <c r="J97" s="30"/>
      <c r="K97" s="30"/>
      <c r="L97" s="30"/>
      <c r="M97" s="30"/>
      <c r="N97" s="30"/>
      <c r="O97" s="30"/>
    </row>
    <row r="98" spans="2:15" x14ac:dyDescent="0.2">
      <c r="B98" s="30"/>
      <c r="C98" s="30"/>
      <c r="D98" s="30"/>
      <c r="E98" s="30"/>
      <c r="F98" s="30"/>
      <c r="G98" s="30"/>
      <c r="H98" s="30"/>
      <c r="I98" s="30"/>
      <c r="J98" s="30"/>
      <c r="K98" s="30"/>
      <c r="L98" s="30"/>
      <c r="M98" s="30"/>
      <c r="N98" s="30"/>
      <c r="O98" s="30"/>
    </row>
    <row r="99" spans="2:15" x14ac:dyDescent="0.2">
      <c r="B99" s="30"/>
      <c r="C99" s="30"/>
      <c r="D99" s="30"/>
      <c r="E99" s="30"/>
      <c r="F99" s="30"/>
      <c r="G99" s="30"/>
      <c r="H99" s="30"/>
      <c r="I99" s="30"/>
      <c r="J99" s="30"/>
      <c r="K99" s="30"/>
      <c r="L99" s="30"/>
      <c r="M99" s="30"/>
      <c r="N99" s="30"/>
      <c r="O99" s="30"/>
    </row>
    <row r="100" spans="2:15" x14ac:dyDescent="0.2">
      <c r="B100" s="30"/>
      <c r="C100" s="30"/>
      <c r="D100" s="30"/>
      <c r="E100" s="30"/>
      <c r="F100" s="30"/>
      <c r="G100" s="30"/>
      <c r="H100" s="30"/>
      <c r="I100" s="30"/>
      <c r="J100" s="30"/>
      <c r="K100" s="30"/>
      <c r="L100" s="30"/>
      <c r="M100" s="30"/>
      <c r="N100" s="30"/>
      <c r="O100" s="30"/>
    </row>
    <row r="101" spans="2:15" x14ac:dyDescent="0.2">
      <c r="C101" s="111"/>
      <c r="D101" s="111"/>
      <c r="E101" s="111"/>
      <c r="F101" s="111"/>
      <c r="G101" s="111"/>
      <c r="H101" s="111"/>
      <c r="I101" s="111"/>
      <c r="J101" s="111"/>
      <c r="K101" s="111"/>
      <c r="L101" s="111"/>
      <c r="M101" s="111"/>
      <c r="N101" s="111"/>
      <c r="O101" s="111"/>
    </row>
    <row r="102" spans="2:15" x14ac:dyDescent="0.2">
      <c r="C102" s="111"/>
      <c r="D102" s="111"/>
      <c r="E102" s="111"/>
      <c r="F102" s="111"/>
      <c r="G102" s="111"/>
      <c r="H102" s="111"/>
      <c r="I102" s="111"/>
      <c r="J102" s="111"/>
      <c r="K102" s="111"/>
      <c r="L102" s="111"/>
      <c r="M102" s="111"/>
      <c r="N102" s="111"/>
      <c r="O102" s="111"/>
    </row>
    <row r="103" spans="2:15" x14ac:dyDescent="0.2">
      <c r="C103" s="111"/>
      <c r="D103" s="111"/>
      <c r="E103" s="111"/>
      <c r="F103" s="111"/>
      <c r="G103" s="111"/>
      <c r="H103" s="111"/>
      <c r="I103" s="111"/>
      <c r="J103" s="111"/>
      <c r="K103" s="111"/>
      <c r="L103" s="111"/>
      <c r="M103" s="111"/>
      <c r="N103" s="111"/>
      <c r="O103" s="111"/>
    </row>
    <row r="104" spans="2:15" x14ac:dyDescent="0.2">
      <c r="C104" s="111"/>
      <c r="D104" s="111"/>
      <c r="E104" s="111"/>
      <c r="F104" s="111"/>
      <c r="G104" s="111"/>
      <c r="H104" s="111"/>
      <c r="I104" s="111"/>
      <c r="J104" s="111"/>
      <c r="K104" s="111"/>
      <c r="L104" s="111"/>
      <c r="M104" s="111"/>
      <c r="N104" s="111"/>
      <c r="O104" s="111"/>
    </row>
    <row r="105" spans="2:15" x14ac:dyDescent="0.2">
      <c r="C105" s="111"/>
      <c r="D105" s="111"/>
      <c r="E105" s="111"/>
      <c r="F105" s="111"/>
      <c r="G105" s="111"/>
      <c r="H105" s="111"/>
      <c r="I105" s="111"/>
      <c r="J105" s="111"/>
      <c r="K105" s="111"/>
      <c r="L105" s="111"/>
      <c r="M105" s="111"/>
      <c r="N105" s="111"/>
      <c r="O105" s="111"/>
    </row>
    <row r="106" spans="2:15" x14ac:dyDescent="0.2">
      <c r="C106" s="111"/>
      <c r="D106" s="111"/>
      <c r="E106" s="111"/>
      <c r="F106" s="111"/>
      <c r="G106" s="111"/>
      <c r="H106" s="111"/>
      <c r="I106" s="111"/>
      <c r="J106" s="111"/>
      <c r="K106" s="111"/>
      <c r="L106" s="111"/>
      <c r="M106" s="111"/>
      <c r="N106" s="111"/>
      <c r="O106" s="111"/>
    </row>
    <row r="107" spans="2:15" x14ac:dyDescent="0.2">
      <c r="C107" s="111"/>
      <c r="D107" s="111"/>
      <c r="E107" s="111"/>
      <c r="F107" s="111"/>
      <c r="G107" s="111"/>
      <c r="H107" s="111"/>
      <c r="I107" s="111"/>
      <c r="J107" s="111"/>
      <c r="K107" s="111"/>
      <c r="L107" s="111"/>
      <c r="M107" s="111"/>
      <c r="N107" s="111"/>
      <c r="O107" s="111"/>
    </row>
    <row r="108" spans="2:15" x14ac:dyDescent="0.2">
      <c r="C108" s="111"/>
      <c r="D108" s="111"/>
      <c r="E108" s="111"/>
      <c r="F108" s="111"/>
      <c r="G108" s="111"/>
      <c r="H108" s="111"/>
      <c r="I108" s="111"/>
      <c r="J108" s="111"/>
      <c r="K108" s="111"/>
      <c r="L108" s="111"/>
      <c r="M108" s="111"/>
      <c r="N108" s="111"/>
      <c r="O108" s="111"/>
    </row>
    <row r="109" spans="2:15" x14ac:dyDescent="0.2">
      <c r="C109" s="111"/>
      <c r="D109" s="111"/>
      <c r="E109" s="111"/>
      <c r="F109" s="111"/>
      <c r="G109" s="111"/>
      <c r="H109" s="111"/>
      <c r="I109" s="111"/>
      <c r="J109" s="111"/>
      <c r="K109" s="111"/>
      <c r="L109" s="111"/>
      <c r="M109" s="111"/>
      <c r="N109" s="111"/>
      <c r="O109" s="111"/>
    </row>
    <row r="110" spans="2:15" x14ac:dyDescent="0.2">
      <c r="C110" s="111"/>
      <c r="D110" s="111"/>
      <c r="E110" s="111"/>
      <c r="F110" s="111"/>
      <c r="G110" s="111"/>
      <c r="H110" s="111"/>
      <c r="I110" s="111"/>
      <c r="J110" s="111"/>
      <c r="K110" s="111"/>
      <c r="L110" s="111"/>
      <c r="M110" s="111"/>
      <c r="N110" s="111"/>
      <c r="O110" s="111"/>
    </row>
    <row r="111" spans="2:15" x14ac:dyDescent="0.2">
      <c r="C111" s="111"/>
      <c r="D111" s="111"/>
      <c r="E111" s="111"/>
      <c r="F111" s="111"/>
      <c r="G111" s="111"/>
      <c r="H111" s="111"/>
      <c r="I111" s="111"/>
      <c r="J111" s="111"/>
      <c r="K111" s="111"/>
      <c r="L111" s="111"/>
      <c r="M111" s="111"/>
      <c r="N111" s="111"/>
      <c r="O111" s="111"/>
    </row>
    <row r="112" spans="2:15" x14ac:dyDescent="0.2">
      <c r="C112" s="111"/>
      <c r="D112" s="111"/>
      <c r="E112" s="111"/>
      <c r="F112" s="111"/>
      <c r="G112" s="111"/>
      <c r="H112" s="111"/>
      <c r="I112" s="111"/>
      <c r="J112" s="111"/>
      <c r="K112" s="111"/>
      <c r="L112" s="111"/>
      <c r="M112" s="111"/>
      <c r="N112" s="111"/>
      <c r="O112" s="111"/>
    </row>
    <row r="113" spans="3:15" x14ac:dyDescent="0.2">
      <c r="C113" s="111"/>
      <c r="D113" s="111"/>
      <c r="E113" s="111"/>
      <c r="F113" s="111"/>
      <c r="G113" s="111"/>
      <c r="H113" s="111"/>
      <c r="I113" s="111"/>
      <c r="J113" s="111"/>
      <c r="K113" s="111"/>
      <c r="L113" s="111"/>
      <c r="M113" s="111"/>
      <c r="N113" s="111"/>
      <c r="O113" s="111"/>
    </row>
    <row r="114" spans="3:15" x14ac:dyDescent="0.2">
      <c r="C114" s="111"/>
      <c r="D114" s="111"/>
      <c r="E114" s="111"/>
      <c r="F114" s="111"/>
      <c r="G114" s="111"/>
      <c r="H114" s="111"/>
      <c r="I114" s="111"/>
      <c r="J114" s="111"/>
      <c r="K114" s="111"/>
      <c r="L114" s="111"/>
      <c r="M114" s="111"/>
      <c r="N114" s="111"/>
      <c r="O114" s="111"/>
    </row>
    <row r="115" spans="3:15" x14ac:dyDescent="0.2">
      <c r="C115" s="111"/>
      <c r="D115" s="111"/>
      <c r="E115" s="111"/>
      <c r="F115" s="111"/>
      <c r="G115" s="111"/>
      <c r="H115" s="111"/>
      <c r="I115" s="111"/>
      <c r="J115" s="111"/>
      <c r="K115" s="111"/>
      <c r="L115" s="111"/>
      <c r="M115" s="111"/>
      <c r="N115" s="111"/>
      <c r="O115" s="111"/>
    </row>
    <row r="116" spans="3:15" x14ac:dyDescent="0.2">
      <c r="C116" s="111"/>
      <c r="D116" s="111"/>
      <c r="E116" s="111"/>
      <c r="F116" s="111"/>
      <c r="G116" s="111"/>
      <c r="H116" s="111"/>
      <c r="I116" s="111"/>
      <c r="J116" s="111"/>
      <c r="K116" s="111"/>
      <c r="L116" s="111"/>
      <c r="M116" s="111"/>
      <c r="N116" s="111"/>
      <c r="O116" s="111"/>
    </row>
    <row r="117" spans="3:15" x14ac:dyDescent="0.2">
      <c r="C117" s="111"/>
      <c r="D117" s="111"/>
      <c r="E117" s="111"/>
      <c r="F117" s="111"/>
      <c r="G117" s="111"/>
      <c r="H117" s="111"/>
      <c r="I117" s="111"/>
      <c r="J117" s="111"/>
      <c r="K117" s="111"/>
      <c r="L117" s="111"/>
      <c r="M117" s="111"/>
      <c r="N117" s="111"/>
      <c r="O117" s="111"/>
    </row>
    <row r="118" spans="3:15" x14ac:dyDescent="0.2">
      <c r="C118" s="111"/>
      <c r="D118" s="111"/>
      <c r="E118" s="111"/>
      <c r="F118" s="111"/>
      <c r="G118" s="111"/>
      <c r="H118" s="111"/>
      <c r="I118" s="111"/>
      <c r="J118" s="111"/>
      <c r="K118" s="111"/>
      <c r="L118" s="111"/>
      <c r="M118" s="111"/>
      <c r="N118" s="111"/>
      <c r="O118" s="111"/>
    </row>
    <row r="119" spans="3:15" x14ac:dyDescent="0.2">
      <c r="C119" s="111"/>
      <c r="D119" s="111"/>
      <c r="E119" s="111"/>
      <c r="F119" s="111"/>
      <c r="G119" s="111"/>
      <c r="H119" s="111"/>
      <c r="I119" s="111"/>
      <c r="J119" s="111"/>
      <c r="K119" s="111"/>
      <c r="L119" s="111"/>
      <c r="M119" s="111"/>
      <c r="N119" s="111"/>
      <c r="O119" s="111"/>
    </row>
    <row r="120" spans="3:15" x14ac:dyDescent="0.2">
      <c r="C120" s="111"/>
      <c r="D120" s="111"/>
      <c r="E120" s="111"/>
      <c r="F120" s="111"/>
      <c r="G120" s="111"/>
      <c r="H120" s="111"/>
      <c r="I120" s="111"/>
      <c r="J120" s="111"/>
      <c r="K120" s="111"/>
      <c r="L120" s="111"/>
      <c r="M120" s="111"/>
      <c r="N120" s="111"/>
      <c r="O120" s="111"/>
    </row>
    <row r="121" spans="3:15" x14ac:dyDescent="0.2">
      <c r="C121" s="111"/>
      <c r="D121" s="111"/>
      <c r="E121" s="111"/>
      <c r="F121" s="111"/>
      <c r="G121" s="111"/>
      <c r="H121" s="111"/>
      <c r="I121" s="111"/>
      <c r="J121" s="111"/>
      <c r="K121" s="111"/>
      <c r="L121" s="111"/>
      <c r="M121" s="111"/>
      <c r="N121" s="111"/>
      <c r="O121" s="111"/>
    </row>
    <row r="122" spans="3:15" x14ac:dyDescent="0.2">
      <c r="C122" s="111"/>
      <c r="D122" s="111"/>
      <c r="E122" s="111"/>
      <c r="F122" s="111"/>
      <c r="G122" s="111"/>
      <c r="H122" s="111"/>
      <c r="I122" s="111"/>
      <c r="J122" s="111"/>
      <c r="K122" s="111"/>
      <c r="L122" s="111"/>
      <c r="M122" s="111"/>
      <c r="N122" s="111"/>
      <c r="O122" s="111"/>
    </row>
    <row r="123" spans="3:15" x14ac:dyDescent="0.2">
      <c r="C123" s="111"/>
      <c r="D123" s="111"/>
      <c r="E123" s="111"/>
      <c r="F123" s="111"/>
      <c r="G123" s="111"/>
      <c r="H123" s="111"/>
      <c r="I123" s="111"/>
      <c r="J123" s="111"/>
      <c r="K123" s="111"/>
      <c r="L123" s="111"/>
      <c r="M123" s="111"/>
      <c r="N123" s="111"/>
      <c r="O123" s="111"/>
    </row>
    <row r="124" spans="3:15" x14ac:dyDescent="0.2">
      <c r="C124" s="111"/>
      <c r="D124" s="111"/>
      <c r="E124" s="111"/>
      <c r="F124" s="111"/>
      <c r="G124" s="111"/>
      <c r="H124" s="111"/>
      <c r="I124" s="111"/>
      <c r="J124" s="111"/>
      <c r="K124" s="111"/>
      <c r="L124" s="111"/>
      <c r="M124" s="111"/>
      <c r="N124" s="111"/>
      <c r="O124" s="111"/>
    </row>
    <row r="125" spans="3:15" x14ac:dyDescent="0.2">
      <c r="C125" s="111"/>
      <c r="D125" s="111"/>
      <c r="E125" s="111"/>
      <c r="F125" s="111"/>
      <c r="G125" s="111"/>
      <c r="H125" s="111"/>
      <c r="I125" s="111"/>
      <c r="J125" s="111"/>
      <c r="K125" s="111"/>
      <c r="L125" s="111"/>
      <c r="M125" s="111"/>
      <c r="N125" s="111"/>
      <c r="O125" s="111"/>
    </row>
    <row r="126" spans="3:15" x14ac:dyDescent="0.2">
      <c r="C126" s="111"/>
      <c r="D126" s="111"/>
      <c r="E126" s="111"/>
      <c r="F126" s="111"/>
      <c r="G126" s="111"/>
      <c r="H126" s="111"/>
      <c r="I126" s="111"/>
      <c r="J126" s="111"/>
      <c r="K126" s="111"/>
      <c r="L126" s="111"/>
      <c r="M126" s="111"/>
      <c r="N126" s="111"/>
      <c r="O126" s="111"/>
    </row>
    <row r="127" spans="3:15" x14ac:dyDescent="0.2">
      <c r="C127" s="111"/>
      <c r="D127" s="111"/>
      <c r="E127" s="111"/>
      <c r="F127" s="111"/>
      <c r="G127" s="111"/>
      <c r="H127" s="111"/>
      <c r="I127" s="111"/>
      <c r="J127" s="111"/>
      <c r="K127" s="111"/>
      <c r="L127" s="111"/>
      <c r="M127" s="111"/>
      <c r="N127" s="111"/>
      <c r="O127" s="111"/>
    </row>
    <row r="128" spans="3:15" x14ac:dyDescent="0.2">
      <c r="C128" s="111"/>
      <c r="D128" s="111"/>
      <c r="E128" s="111"/>
      <c r="F128" s="111"/>
      <c r="G128" s="111"/>
      <c r="H128" s="111"/>
      <c r="I128" s="111"/>
      <c r="J128" s="111"/>
      <c r="K128" s="111"/>
      <c r="L128" s="111"/>
      <c r="M128" s="111"/>
      <c r="N128" s="111"/>
      <c r="O128" s="111"/>
    </row>
    <row r="129" spans="3:15" x14ac:dyDescent="0.2">
      <c r="C129" s="111"/>
      <c r="D129" s="111"/>
      <c r="E129" s="111"/>
      <c r="F129" s="111"/>
      <c r="G129" s="111"/>
      <c r="H129" s="111"/>
      <c r="I129" s="111"/>
      <c r="J129" s="111"/>
      <c r="K129" s="111"/>
      <c r="L129" s="111"/>
      <c r="M129" s="111"/>
      <c r="N129" s="111"/>
      <c r="O129" s="111"/>
    </row>
    <row r="130" spans="3:15" x14ac:dyDescent="0.2">
      <c r="C130" s="111"/>
      <c r="D130" s="111"/>
      <c r="E130" s="111"/>
      <c r="F130" s="111"/>
      <c r="G130" s="111"/>
      <c r="H130" s="111"/>
      <c r="I130" s="111"/>
      <c r="J130" s="111"/>
      <c r="K130" s="111"/>
      <c r="L130" s="111"/>
      <c r="M130" s="111"/>
      <c r="N130" s="111"/>
      <c r="O130" s="111"/>
    </row>
    <row r="131" spans="3:15" x14ac:dyDescent="0.2">
      <c r="C131" s="111"/>
      <c r="D131" s="111"/>
      <c r="E131" s="111"/>
      <c r="F131" s="111"/>
      <c r="G131" s="111"/>
      <c r="H131" s="111"/>
      <c r="I131" s="111"/>
      <c r="J131" s="111"/>
      <c r="K131" s="111"/>
      <c r="L131" s="111"/>
      <c r="M131" s="111"/>
      <c r="N131" s="111"/>
      <c r="O131" s="111"/>
    </row>
    <row r="132" spans="3:15" x14ac:dyDescent="0.2">
      <c r="C132" s="111"/>
      <c r="D132" s="111"/>
      <c r="E132" s="111"/>
      <c r="F132" s="111"/>
      <c r="G132" s="111"/>
      <c r="H132" s="111"/>
      <c r="I132" s="111"/>
      <c r="J132" s="111"/>
      <c r="K132" s="111"/>
      <c r="L132" s="111"/>
      <c r="M132" s="111"/>
      <c r="N132" s="111"/>
      <c r="O132" s="111"/>
    </row>
    <row r="133" spans="3:15" x14ac:dyDescent="0.2">
      <c r="C133" s="111"/>
      <c r="D133" s="111"/>
      <c r="E133" s="111"/>
      <c r="F133" s="111"/>
      <c r="G133" s="111"/>
      <c r="H133" s="111"/>
      <c r="I133" s="111"/>
      <c r="J133" s="111"/>
      <c r="K133" s="111"/>
      <c r="L133" s="111"/>
      <c r="M133" s="111"/>
      <c r="N133" s="111"/>
      <c r="O133" s="111"/>
    </row>
    <row r="134" spans="3:15" x14ac:dyDescent="0.2">
      <c r="C134" s="111"/>
      <c r="D134" s="111"/>
      <c r="E134" s="111"/>
      <c r="F134" s="111"/>
      <c r="G134" s="111"/>
      <c r="H134" s="111"/>
      <c r="I134" s="111"/>
      <c r="J134" s="111"/>
      <c r="K134" s="111"/>
      <c r="L134" s="111"/>
      <c r="M134" s="111"/>
      <c r="N134" s="111"/>
      <c r="O134" s="111"/>
    </row>
    <row r="135" spans="3:15" x14ac:dyDescent="0.2">
      <c r="C135" s="111"/>
      <c r="D135" s="111"/>
      <c r="E135" s="111"/>
      <c r="F135" s="111"/>
      <c r="G135" s="111"/>
      <c r="H135" s="111"/>
      <c r="I135" s="111"/>
      <c r="J135" s="111"/>
      <c r="K135" s="111"/>
      <c r="L135" s="111"/>
      <c r="M135" s="111"/>
      <c r="N135" s="111"/>
      <c r="O135" s="111"/>
    </row>
    <row r="136" spans="3:15" x14ac:dyDescent="0.2">
      <c r="C136" s="111"/>
      <c r="D136" s="111"/>
      <c r="E136" s="111"/>
      <c r="F136" s="111"/>
      <c r="G136" s="111"/>
      <c r="H136" s="111"/>
      <c r="I136" s="111"/>
      <c r="J136" s="111"/>
      <c r="K136" s="111"/>
      <c r="L136" s="111"/>
      <c r="M136" s="111"/>
      <c r="N136" s="111"/>
      <c r="O136" s="111"/>
    </row>
    <row r="137" spans="3:15" x14ac:dyDescent="0.2">
      <c r="C137" s="111"/>
      <c r="D137" s="111"/>
      <c r="E137" s="111"/>
      <c r="F137" s="111"/>
      <c r="G137" s="111"/>
      <c r="H137" s="111"/>
      <c r="I137" s="111"/>
      <c r="J137" s="111"/>
      <c r="K137" s="111"/>
      <c r="L137" s="111"/>
      <c r="M137" s="111"/>
      <c r="N137" s="111"/>
      <c r="O137" s="111"/>
    </row>
    <row r="138" spans="3:15" x14ac:dyDescent="0.2">
      <c r="C138" s="111"/>
      <c r="D138" s="111"/>
      <c r="E138" s="111"/>
      <c r="F138" s="111"/>
      <c r="G138" s="111"/>
      <c r="H138" s="111"/>
      <c r="I138" s="111"/>
      <c r="J138" s="111"/>
      <c r="K138" s="111"/>
      <c r="L138" s="111"/>
      <c r="M138" s="111"/>
      <c r="N138" s="111"/>
      <c r="O138" s="111"/>
    </row>
    <row r="139" spans="3:15" x14ac:dyDescent="0.2">
      <c r="C139" s="111"/>
      <c r="D139" s="111"/>
      <c r="E139" s="111"/>
      <c r="F139" s="111"/>
      <c r="G139" s="111"/>
      <c r="H139" s="111"/>
      <c r="I139" s="111"/>
      <c r="J139" s="111"/>
      <c r="K139" s="111"/>
      <c r="L139" s="111"/>
      <c r="M139" s="111"/>
      <c r="N139" s="111"/>
      <c r="O139" s="111"/>
    </row>
    <row r="140" spans="3:15" x14ac:dyDescent="0.2">
      <c r="C140" s="111"/>
      <c r="D140" s="111"/>
      <c r="E140" s="111"/>
      <c r="F140" s="111"/>
      <c r="G140" s="111"/>
      <c r="H140" s="111"/>
      <c r="I140" s="111"/>
      <c r="J140" s="111"/>
      <c r="K140" s="111"/>
      <c r="L140" s="111"/>
      <c r="M140" s="111"/>
      <c r="N140" s="111"/>
      <c r="O140" s="111"/>
    </row>
    <row r="141" spans="3:15" x14ac:dyDescent="0.2">
      <c r="C141" s="111"/>
      <c r="D141" s="111"/>
      <c r="E141" s="111"/>
      <c r="F141" s="111"/>
      <c r="G141" s="111"/>
      <c r="H141" s="111"/>
      <c r="I141" s="111"/>
      <c r="J141" s="111"/>
      <c r="K141" s="111"/>
      <c r="L141" s="111"/>
      <c r="M141" s="111"/>
      <c r="N141" s="111"/>
      <c r="O141" s="111"/>
    </row>
    <row r="142" spans="3:15" x14ac:dyDescent="0.2">
      <c r="C142" s="111"/>
      <c r="D142" s="111"/>
      <c r="E142" s="111"/>
      <c r="F142" s="111"/>
      <c r="G142" s="111"/>
      <c r="H142" s="111"/>
      <c r="I142" s="111"/>
      <c r="J142" s="111"/>
      <c r="K142" s="111"/>
      <c r="L142" s="111"/>
      <c r="M142" s="111"/>
      <c r="N142" s="111"/>
      <c r="O142" s="111"/>
    </row>
    <row r="143" spans="3:15" x14ac:dyDescent="0.2">
      <c r="C143" s="111"/>
      <c r="D143" s="111"/>
      <c r="E143" s="111"/>
      <c r="F143" s="111"/>
      <c r="G143" s="111"/>
      <c r="H143" s="111"/>
      <c r="I143" s="111"/>
      <c r="J143" s="111"/>
      <c r="K143" s="111"/>
      <c r="L143" s="111"/>
      <c r="M143" s="111"/>
      <c r="N143" s="111"/>
      <c r="O143" s="111"/>
    </row>
    <row r="144" spans="3:15" x14ac:dyDescent="0.2">
      <c r="C144" s="111"/>
      <c r="D144" s="111"/>
      <c r="E144" s="111"/>
      <c r="F144" s="111"/>
      <c r="G144" s="111"/>
      <c r="H144" s="111"/>
      <c r="I144" s="111"/>
      <c r="J144" s="111"/>
      <c r="K144" s="111"/>
      <c r="L144" s="111"/>
      <c r="M144" s="111"/>
      <c r="N144" s="111"/>
      <c r="O144" s="111"/>
    </row>
    <row r="145" spans="3:15" x14ac:dyDescent="0.2">
      <c r="C145" s="111"/>
      <c r="D145" s="111"/>
      <c r="E145" s="111"/>
      <c r="F145" s="111"/>
      <c r="G145" s="111"/>
      <c r="H145" s="111"/>
      <c r="I145" s="111"/>
      <c r="J145" s="111"/>
      <c r="K145" s="111"/>
      <c r="L145" s="111"/>
      <c r="M145" s="111"/>
      <c r="N145" s="111"/>
      <c r="O145" s="111"/>
    </row>
    <row r="146" spans="3:15" x14ac:dyDescent="0.2">
      <c r="C146" s="111"/>
      <c r="D146" s="111"/>
      <c r="E146" s="111"/>
      <c r="F146" s="111"/>
      <c r="G146" s="111"/>
      <c r="H146" s="111"/>
      <c r="I146" s="111"/>
      <c r="J146" s="111"/>
      <c r="K146" s="111"/>
      <c r="L146" s="111"/>
      <c r="M146" s="111"/>
      <c r="N146" s="111"/>
      <c r="O146" s="111"/>
    </row>
    <row r="147" spans="3:15" x14ac:dyDescent="0.2">
      <c r="C147" s="111"/>
      <c r="D147" s="111"/>
      <c r="E147" s="111"/>
      <c r="F147" s="111"/>
      <c r="G147" s="111"/>
      <c r="H147" s="111"/>
      <c r="I147" s="111"/>
      <c r="J147" s="111"/>
      <c r="K147" s="111"/>
      <c r="L147" s="111"/>
      <c r="M147" s="111"/>
      <c r="N147" s="111"/>
      <c r="O147" s="111"/>
    </row>
    <row r="148" spans="3:15" x14ac:dyDescent="0.2">
      <c r="C148" s="111"/>
      <c r="D148" s="111"/>
      <c r="E148" s="111"/>
      <c r="F148" s="111"/>
      <c r="G148" s="111"/>
      <c r="H148" s="111"/>
      <c r="I148" s="111"/>
      <c r="J148" s="111"/>
      <c r="K148" s="111"/>
      <c r="L148" s="111"/>
      <c r="M148" s="111"/>
      <c r="N148" s="111"/>
      <c r="O148" s="111"/>
    </row>
    <row r="149" spans="3:15" x14ac:dyDescent="0.2">
      <c r="C149" s="111"/>
      <c r="D149" s="111"/>
      <c r="E149" s="111"/>
      <c r="F149" s="111"/>
      <c r="G149" s="111"/>
      <c r="H149" s="111"/>
      <c r="I149" s="111"/>
      <c r="J149" s="111"/>
      <c r="K149" s="111"/>
      <c r="L149" s="111"/>
      <c r="M149" s="111"/>
      <c r="N149" s="111"/>
      <c r="O149" s="111"/>
    </row>
    <row r="150" spans="3:15" x14ac:dyDescent="0.2">
      <c r="C150" s="111"/>
      <c r="D150" s="111"/>
      <c r="E150" s="111"/>
      <c r="F150" s="111"/>
      <c r="G150" s="111"/>
      <c r="H150" s="111"/>
      <c r="I150" s="111"/>
      <c r="J150" s="111"/>
      <c r="K150" s="111"/>
      <c r="L150" s="111"/>
      <c r="M150" s="111"/>
      <c r="N150" s="111"/>
      <c r="O150" s="111"/>
    </row>
    <row r="151" spans="3:15" x14ac:dyDescent="0.2">
      <c r="C151" s="111"/>
      <c r="D151" s="111"/>
      <c r="E151" s="111"/>
      <c r="F151" s="111"/>
      <c r="G151" s="111"/>
      <c r="H151" s="111"/>
      <c r="I151" s="111"/>
      <c r="J151" s="111"/>
      <c r="K151" s="111"/>
      <c r="L151" s="111"/>
      <c r="M151" s="111"/>
      <c r="N151" s="111"/>
      <c r="O151" s="111"/>
    </row>
    <row r="152" spans="3:15" x14ac:dyDescent="0.2">
      <c r="C152" s="111"/>
      <c r="D152" s="111"/>
      <c r="E152" s="111"/>
      <c r="F152" s="111"/>
      <c r="G152" s="111"/>
      <c r="H152" s="111"/>
      <c r="I152" s="111"/>
      <c r="J152" s="111"/>
      <c r="K152" s="111"/>
      <c r="L152" s="111"/>
      <c r="M152" s="111"/>
      <c r="N152" s="111"/>
      <c r="O152" s="111"/>
    </row>
    <row r="153" spans="3:15" x14ac:dyDescent="0.2">
      <c r="C153" s="111"/>
      <c r="D153" s="111"/>
      <c r="E153" s="111"/>
      <c r="F153" s="111"/>
      <c r="G153" s="111"/>
      <c r="H153" s="111"/>
      <c r="I153" s="111"/>
      <c r="J153" s="111"/>
      <c r="K153" s="111"/>
      <c r="L153" s="111"/>
      <c r="M153" s="111"/>
      <c r="N153" s="111"/>
      <c r="O153" s="111"/>
    </row>
    <row r="154" spans="3:15" x14ac:dyDescent="0.2">
      <c r="C154" s="111"/>
      <c r="D154" s="111"/>
      <c r="E154" s="111"/>
      <c r="F154" s="111"/>
      <c r="G154" s="111"/>
      <c r="H154" s="111"/>
      <c r="I154" s="111"/>
      <c r="J154" s="111"/>
      <c r="K154" s="111"/>
      <c r="L154" s="111"/>
      <c r="M154" s="111"/>
      <c r="N154" s="111"/>
      <c r="O154" s="111"/>
    </row>
    <row r="155" spans="3:15" x14ac:dyDescent="0.2">
      <c r="C155" s="111"/>
      <c r="D155" s="111"/>
      <c r="E155" s="111"/>
      <c r="F155" s="111"/>
      <c r="G155" s="111"/>
      <c r="H155" s="111"/>
      <c r="I155" s="111"/>
      <c r="J155" s="111"/>
      <c r="K155" s="111"/>
      <c r="L155" s="111"/>
      <c r="M155" s="111"/>
      <c r="N155" s="111"/>
      <c r="O155" s="111"/>
    </row>
    <row r="156" spans="3:15" x14ac:dyDescent="0.2">
      <c r="C156" s="111"/>
      <c r="D156" s="111"/>
      <c r="E156" s="111"/>
      <c r="F156" s="111"/>
      <c r="G156" s="111"/>
      <c r="H156" s="111"/>
      <c r="I156" s="111"/>
      <c r="J156" s="111"/>
      <c r="K156" s="111"/>
      <c r="L156" s="111"/>
      <c r="M156" s="111"/>
      <c r="N156" s="111"/>
      <c r="O156" s="111"/>
    </row>
    <row r="157" spans="3:15" x14ac:dyDescent="0.2">
      <c r="C157" s="111"/>
      <c r="D157" s="111"/>
      <c r="E157" s="111"/>
      <c r="F157" s="111"/>
      <c r="G157" s="111"/>
      <c r="H157" s="111"/>
      <c r="I157" s="111"/>
      <c r="J157" s="111"/>
      <c r="K157" s="111"/>
      <c r="L157" s="111"/>
      <c r="M157" s="111"/>
      <c r="N157" s="111"/>
      <c r="O157" s="111"/>
    </row>
    <row r="158" spans="3:15" x14ac:dyDescent="0.2">
      <c r="C158" s="111"/>
      <c r="D158" s="111"/>
      <c r="E158" s="111"/>
      <c r="F158" s="111"/>
      <c r="G158" s="111"/>
      <c r="H158" s="111"/>
      <c r="I158" s="111"/>
      <c r="J158" s="111"/>
      <c r="K158" s="111"/>
      <c r="L158" s="111"/>
      <c r="M158" s="111"/>
      <c r="N158" s="111"/>
      <c r="O158" s="111"/>
    </row>
    <row r="159" spans="3:15" x14ac:dyDescent="0.2">
      <c r="C159" s="111"/>
      <c r="D159" s="111"/>
      <c r="E159" s="111"/>
      <c r="F159" s="111"/>
      <c r="G159" s="111"/>
      <c r="H159" s="111"/>
      <c r="I159" s="111"/>
      <c r="J159" s="111"/>
      <c r="K159" s="111"/>
      <c r="L159" s="111"/>
      <c r="M159" s="111"/>
      <c r="N159" s="111"/>
      <c r="O159" s="111"/>
    </row>
    <row r="160" spans="3:15" x14ac:dyDescent="0.2">
      <c r="C160" s="111"/>
      <c r="D160" s="111"/>
      <c r="E160" s="111"/>
      <c r="F160" s="111"/>
      <c r="G160" s="111"/>
      <c r="H160" s="111"/>
      <c r="I160" s="111"/>
      <c r="J160" s="111"/>
      <c r="K160" s="111"/>
      <c r="L160" s="111"/>
      <c r="M160" s="111"/>
      <c r="N160" s="111"/>
      <c r="O160" s="111"/>
    </row>
    <row r="161" spans="3:15" x14ac:dyDescent="0.2">
      <c r="C161" s="111"/>
      <c r="D161" s="111"/>
      <c r="E161" s="111"/>
      <c r="F161" s="111"/>
      <c r="G161" s="111"/>
      <c r="H161" s="111"/>
      <c r="I161" s="111"/>
      <c r="J161" s="111"/>
      <c r="K161" s="111"/>
      <c r="L161" s="111"/>
      <c r="M161" s="111"/>
      <c r="N161" s="111"/>
      <c r="O161" s="111"/>
    </row>
    <row r="162" spans="3:15" x14ac:dyDescent="0.2">
      <c r="C162" s="111"/>
      <c r="D162" s="111"/>
      <c r="E162" s="111"/>
      <c r="F162" s="111"/>
      <c r="G162" s="111"/>
      <c r="H162" s="111"/>
      <c r="I162" s="111"/>
      <c r="J162" s="111"/>
      <c r="K162" s="111"/>
      <c r="L162" s="111"/>
      <c r="M162" s="111"/>
      <c r="N162" s="111"/>
      <c r="O162" s="111"/>
    </row>
    <row r="163" spans="3:15" x14ac:dyDescent="0.2">
      <c r="C163" s="111"/>
      <c r="D163" s="111"/>
      <c r="E163" s="111"/>
      <c r="F163" s="111"/>
      <c r="G163" s="111"/>
      <c r="H163" s="111"/>
      <c r="I163" s="111"/>
      <c r="J163" s="111"/>
      <c r="K163" s="111"/>
      <c r="L163" s="111"/>
      <c r="M163" s="111"/>
      <c r="N163" s="111"/>
      <c r="O163" s="111"/>
    </row>
    <row r="164" spans="3:15" x14ac:dyDescent="0.2">
      <c r="C164" s="111"/>
      <c r="D164" s="111"/>
      <c r="E164" s="111"/>
      <c r="F164" s="111"/>
      <c r="G164" s="111"/>
      <c r="H164" s="111"/>
      <c r="I164" s="111"/>
      <c r="J164" s="111"/>
      <c r="K164" s="111"/>
      <c r="L164" s="111"/>
      <c r="M164" s="111"/>
      <c r="N164" s="111"/>
      <c r="O164" s="111"/>
    </row>
    <row r="165" spans="3:15" x14ac:dyDescent="0.2">
      <c r="C165" s="111"/>
      <c r="D165" s="111"/>
      <c r="E165" s="111"/>
      <c r="F165" s="111"/>
      <c r="G165" s="111"/>
      <c r="H165" s="111"/>
      <c r="I165" s="111"/>
      <c r="J165" s="111"/>
      <c r="K165" s="111"/>
      <c r="L165" s="111"/>
      <c r="M165" s="111"/>
      <c r="N165" s="111"/>
      <c r="O165" s="111"/>
    </row>
    <row r="166" spans="3:15" x14ac:dyDescent="0.2">
      <c r="C166" s="111"/>
      <c r="D166" s="111"/>
      <c r="E166" s="111"/>
      <c r="F166" s="111"/>
      <c r="G166" s="111"/>
      <c r="H166" s="111"/>
      <c r="I166" s="111"/>
      <c r="J166" s="111"/>
      <c r="K166" s="111"/>
      <c r="L166" s="111"/>
      <c r="M166" s="111"/>
      <c r="N166" s="111"/>
      <c r="O166" s="111"/>
    </row>
    <row r="167" spans="3:15" x14ac:dyDescent="0.2">
      <c r="C167" s="111"/>
      <c r="D167" s="111"/>
      <c r="E167" s="111"/>
      <c r="F167" s="111"/>
      <c r="G167" s="111"/>
      <c r="H167" s="111"/>
      <c r="I167" s="111"/>
      <c r="J167" s="111"/>
      <c r="K167" s="111"/>
      <c r="L167" s="111"/>
      <c r="M167" s="111"/>
      <c r="N167" s="111"/>
      <c r="O167" s="111"/>
    </row>
    <row r="168" spans="3:15" x14ac:dyDescent="0.2">
      <c r="C168" s="111"/>
      <c r="D168" s="111"/>
      <c r="E168" s="111"/>
      <c r="F168" s="111"/>
      <c r="G168" s="111"/>
      <c r="H168" s="111"/>
      <c r="I168" s="111"/>
      <c r="J168" s="111"/>
      <c r="K168" s="111"/>
      <c r="L168" s="111"/>
      <c r="M168" s="111"/>
      <c r="N168" s="111"/>
      <c r="O168" s="111"/>
    </row>
    <row r="169" spans="3:15" x14ac:dyDescent="0.2">
      <c r="C169" s="111"/>
      <c r="D169" s="111"/>
      <c r="E169" s="111"/>
      <c r="F169" s="111"/>
      <c r="G169" s="111"/>
      <c r="H169" s="111"/>
      <c r="I169" s="111"/>
      <c r="J169" s="111"/>
      <c r="K169" s="111"/>
      <c r="L169" s="111"/>
      <c r="M169" s="111"/>
      <c r="N169" s="111"/>
      <c r="O169" s="111"/>
    </row>
    <row r="170" spans="3:15" x14ac:dyDescent="0.2">
      <c r="C170" s="111"/>
      <c r="D170" s="111"/>
      <c r="E170" s="111"/>
      <c r="F170" s="111"/>
      <c r="G170" s="111"/>
      <c r="H170" s="111"/>
      <c r="I170" s="111"/>
      <c r="J170" s="111"/>
      <c r="K170" s="111"/>
      <c r="L170" s="111"/>
      <c r="M170" s="111"/>
      <c r="N170" s="111"/>
      <c r="O170" s="111"/>
    </row>
    <row r="171" spans="3:15" x14ac:dyDescent="0.2">
      <c r="C171" s="111"/>
      <c r="D171" s="111"/>
      <c r="E171" s="111"/>
      <c r="F171" s="111"/>
      <c r="G171" s="111"/>
      <c r="H171" s="111"/>
      <c r="I171" s="111"/>
      <c r="J171" s="111"/>
      <c r="K171" s="111"/>
      <c r="L171" s="111"/>
      <c r="M171" s="111"/>
      <c r="N171" s="111"/>
      <c r="O171" s="111"/>
    </row>
    <row r="172" spans="3:15" x14ac:dyDescent="0.2">
      <c r="C172" s="111"/>
      <c r="D172" s="111"/>
      <c r="E172" s="111"/>
      <c r="F172" s="111"/>
      <c r="G172" s="111"/>
      <c r="H172" s="111"/>
      <c r="I172" s="111"/>
      <c r="J172" s="111"/>
      <c r="K172" s="111"/>
      <c r="L172" s="111"/>
      <c r="M172" s="111"/>
      <c r="N172" s="111"/>
      <c r="O172" s="111"/>
    </row>
    <row r="173" spans="3:15" x14ac:dyDescent="0.2">
      <c r="C173" s="111"/>
      <c r="D173" s="111"/>
      <c r="E173" s="111"/>
      <c r="F173" s="111"/>
      <c r="G173" s="111"/>
      <c r="H173" s="111"/>
      <c r="I173" s="111"/>
      <c r="J173" s="111"/>
      <c r="K173" s="111"/>
      <c r="L173" s="111"/>
      <c r="M173" s="111"/>
      <c r="N173" s="111"/>
      <c r="O173" s="111"/>
    </row>
    <row r="174" spans="3:15" x14ac:dyDescent="0.2">
      <c r="C174" s="111"/>
      <c r="D174" s="111"/>
      <c r="E174" s="111"/>
      <c r="F174" s="111"/>
      <c r="G174" s="111"/>
      <c r="H174" s="111"/>
      <c r="I174" s="111"/>
      <c r="J174" s="111"/>
      <c r="K174" s="111"/>
      <c r="L174" s="111"/>
      <c r="M174" s="111"/>
      <c r="N174" s="111"/>
      <c r="O174" s="111"/>
    </row>
    <row r="175" spans="3:15" x14ac:dyDescent="0.2">
      <c r="C175" s="111"/>
      <c r="D175" s="111"/>
      <c r="E175" s="111"/>
      <c r="F175" s="111"/>
      <c r="G175" s="111"/>
      <c r="H175" s="111"/>
      <c r="I175" s="111"/>
      <c r="J175" s="111"/>
      <c r="K175" s="111"/>
      <c r="L175" s="111"/>
      <c r="M175" s="111"/>
      <c r="N175" s="111"/>
      <c r="O175" s="111"/>
    </row>
    <row r="176" spans="3:15" x14ac:dyDescent="0.2">
      <c r="C176" s="111"/>
      <c r="D176" s="111"/>
      <c r="E176" s="111"/>
      <c r="F176" s="111"/>
      <c r="G176" s="111"/>
      <c r="H176" s="111"/>
      <c r="I176" s="111"/>
      <c r="J176" s="111"/>
      <c r="K176" s="111"/>
      <c r="L176" s="111"/>
      <c r="M176" s="111"/>
      <c r="N176" s="111"/>
      <c r="O176" s="111"/>
    </row>
    <row r="177" spans="3:15" x14ac:dyDescent="0.2">
      <c r="C177" s="111"/>
      <c r="D177" s="111"/>
      <c r="E177" s="111"/>
      <c r="F177" s="111"/>
      <c r="G177" s="111"/>
      <c r="H177" s="111"/>
      <c r="I177" s="111"/>
      <c r="J177" s="111"/>
      <c r="K177" s="111"/>
      <c r="L177" s="111"/>
      <c r="M177" s="111"/>
      <c r="N177" s="111"/>
      <c r="O177" s="111"/>
    </row>
    <row r="178" spans="3:15" x14ac:dyDescent="0.2">
      <c r="C178" s="111"/>
      <c r="D178" s="111"/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</row>
    <row r="179" spans="3:15" x14ac:dyDescent="0.2">
      <c r="C179" s="111"/>
      <c r="D179" s="111"/>
      <c r="E179" s="111"/>
      <c r="F179" s="111"/>
      <c r="G179" s="111"/>
      <c r="H179" s="111"/>
      <c r="I179" s="111"/>
      <c r="J179" s="111"/>
      <c r="K179" s="111"/>
      <c r="L179" s="111"/>
      <c r="M179" s="111"/>
      <c r="N179" s="111"/>
      <c r="O179" s="111"/>
    </row>
    <row r="180" spans="3:15" x14ac:dyDescent="0.2">
      <c r="C180" s="111"/>
      <c r="D180" s="111"/>
      <c r="E180" s="111"/>
      <c r="F180" s="111"/>
      <c r="G180" s="111"/>
      <c r="H180" s="111"/>
      <c r="I180" s="111"/>
      <c r="J180" s="111"/>
      <c r="K180" s="111"/>
      <c r="L180" s="111"/>
      <c r="M180" s="111"/>
      <c r="N180" s="111"/>
      <c r="O180" s="111"/>
    </row>
    <row r="181" spans="3:15" x14ac:dyDescent="0.2">
      <c r="C181" s="111"/>
      <c r="D181" s="111"/>
      <c r="E181" s="111"/>
      <c r="F181" s="111"/>
      <c r="G181" s="111"/>
      <c r="H181" s="111"/>
      <c r="I181" s="111"/>
      <c r="J181" s="111"/>
      <c r="K181" s="111"/>
      <c r="L181" s="111"/>
      <c r="M181" s="111"/>
      <c r="N181" s="111"/>
      <c r="O181" s="111"/>
    </row>
    <row r="182" spans="3:15" x14ac:dyDescent="0.2">
      <c r="C182" s="111"/>
      <c r="D182" s="111"/>
      <c r="E182" s="111"/>
      <c r="F182" s="111"/>
      <c r="G182" s="111"/>
      <c r="H182" s="111"/>
      <c r="I182" s="111"/>
      <c r="J182" s="111"/>
      <c r="K182" s="111"/>
      <c r="L182" s="111"/>
      <c r="M182" s="111"/>
      <c r="N182" s="111"/>
      <c r="O182" s="111"/>
    </row>
    <row r="183" spans="3:15" x14ac:dyDescent="0.2">
      <c r="C183" s="111"/>
      <c r="D183" s="111"/>
      <c r="E183" s="111"/>
      <c r="F183" s="111"/>
      <c r="G183" s="111"/>
      <c r="H183" s="111"/>
      <c r="I183" s="111"/>
      <c r="J183" s="111"/>
      <c r="K183" s="111"/>
      <c r="L183" s="111"/>
      <c r="M183" s="111"/>
      <c r="N183" s="111"/>
      <c r="O183" s="111"/>
    </row>
    <row r="184" spans="3:15" x14ac:dyDescent="0.2">
      <c r="C184" s="111"/>
      <c r="D184" s="111"/>
      <c r="E184" s="111"/>
      <c r="F184" s="111"/>
      <c r="G184" s="111"/>
      <c r="H184" s="111"/>
      <c r="I184" s="111"/>
      <c r="J184" s="111"/>
      <c r="K184" s="111"/>
      <c r="L184" s="111"/>
      <c r="M184" s="111"/>
      <c r="N184" s="111"/>
      <c r="O184" s="111"/>
    </row>
    <row r="185" spans="3:15" x14ac:dyDescent="0.2">
      <c r="C185" s="111"/>
      <c r="D185" s="111"/>
      <c r="E185" s="111"/>
      <c r="F185" s="111"/>
      <c r="G185" s="111"/>
      <c r="H185" s="111"/>
      <c r="I185" s="111"/>
      <c r="J185" s="111"/>
      <c r="K185" s="111"/>
      <c r="L185" s="111"/>
      <c r="M185" s="111"/>
      <c r="N185" s="111"/>
      <c r="O185" s="111"/>
    </row>
    <row r="186" spans="3:15" x14ac:dyDescent="0.2">
      <c r="C186" s="111"/>
      <c r="D186" s="111"/>
      <c r="E186" s="111"/>
      <c r="F186" s="111"/>
      <c r="G186" s="111"/>
      <c r="H186" s="111"/>
      <c r="I186" s="111"/>
      <c r="J186" s="111"/>
      <c r="K186" s="111"/>
      <c r="L186" s="111"/>
      <c r="M186" s="111"/>
      <c r="N186" s="111"/>
      <c r="O186" s="111"/>
    </row>
    <row r="187" spans="3:15" x14ac:dyDescent="0.2">
      <c r="C187" s="111"/>
      <c r="D187" s="111"/>
      <c r="E187" s="111"/>
      <c r="F187" s="111"/>
      <c r="G187" s="111"/>
      <c r="H187" s="111"/>
      <c r="I187" s="111"/>
      <c r="J187" s="111"/>
      <c r="K187" s="111"/>
      <c r="L187" s="111"/>
      <c r="M187" s="111"/>
      <c r="N187" s="111"/>
      <c r="O187" s="111"/>
    </row>
    <row r="188" spans="3:15" x14ac:dyDescent="0.2">
      <c r="C188" s="111"/>
      <c r="D188" s="111"/>
      <c r="E188" s="111"/>
      <c r="F188" s="111"/>
      <c r="G188" s="111"/>
      <c r="H188" s="111"/>
      <c r="I188" s="111"/>
      <c r="J188" s="111"/>
      <c r="K188" s="111"/>
      <c r="L188" s="111"/>
      <c r="M188" s="111"/>
      <c r="N188" s="111"/>
      <c r="O188" s="111"/>
    </row>
    <row r="189" spans="3:15" x14ac:dyDescent="0.2">
      <c r="C189" s="111"/>
      <c r="D189" s="111"/>
      <c r="E189" s="111"/>
      <c r="F189" s="111"/>
      <c r="G189" s="111"/>
      <c r="H189" s="111"/>
      <c r="I189" s="111"/>
      <c r="J189" s="111"/>
      <c r="K189" s="111"/>
      <c r="L189" s="111"/>
      <c r="M189" s="111"/>
      <c r="N189" s="111"/>
      <c r="O189" s="111"/>
    </row>
    <row r="190" spans="3:15" x14ac:dyDescent="0.2">
      <c r="C190" s="111"/>
      <c r="D190" s="111"/>
      <c r="E190" s="111"/>
      <c r="F190" s="111"/>
      <c r="G190" s="111"/>
      <c r="H190" s="111"/>
      <c r="I190" s="111"/>
      <c r="J190" s="111"/>
      <c r="K190" s="111"/>
      <c r="L190" s="111"/>
      <c r="M190" s="111"/>
      <c r="N190" s="111"/>
      <c r="O190" s="111"/>
    </row>
    <row r="191" spans="3:15" x14ac:dyDescent="0.2">
      <c r="C191" s="111"/>
      <c r="D191" s="111"/>
      <c r="E191" s="111"/>
      <c r="F191" s="111"/>
      <c r="G191" s="111"/>
      <c r="H191" s="111"/>
      <c r="I191" s="111"/>
      <c r="J191" s="111"/>
      <c r="K191" s="111"/>
      <c r="L191" s="111"/>
      <c r="M191" s="111"/>
      <c r="N191" s="111"/>
      <c r="O191" s="111"/>
    </row>
    <row r="192" spans="3:15" x14ac:dyDescent="0.2">
      <c r="C192" s="111"/>
      <c r="D192" s="111"/>
      <c r="E192" s="111"/>
      <c r="F192" s="111"/>
      <c r="G192" s="111"/>
      <c r="H192" s="111"/>
      <c r="I192" s="111"/>
      <c r="J192" s="111"/>
      <c r="K192" s="111"/>
      <c r="L192" s="111"/>
      <c r="M192" s="111"/>
      <c r="N192" s="111"/>
      <c r="O192" s="111"/>
    </row>
  </sheetData>
  <mergeCells count="37">
    <mergeCell ref="F17:K17"/>
    <mergeCell ref="R17:V17"/>
    <mergeCell ref="E2:L3"/>
    <mergeCell ref="F12:K12"/>
    <mergeCell ref="R12:V12"/>
    <mergeCell ref="F13:K13"/>
    <mergeCell ref="R13:V13"/>
    <mergeCell ref="F14:K14"/>
    <mergeCell ref="R14:T14"/>
    <mergeCell ref="F15:K15"/>
    <mergeCell ref="R15:S15"/>
    <mergeCell ref="U15:V15"/>
    <mergeCell ref="F16:K16"/>
    <mergeCell ref="R16:V16"/>
    <mergeCell ref="E35:F35"/>
    <mergeCell ref="I35:K35"/>
    <mergeCell ref="R18:V18"/>
    <mergeCell ref="F21:K21"/>
    <mergeCell ref="R21:V21"/>
    <mergeCell ref="F22:K22"/>
    <mergeCell ref="R22:V22"/>
    <mergeCell ref="F23:K23"/>
    <mergeCell ref="R23:V23"/>
    <mergeCell ref="F24:K24"/>
    <mergeCell ref="F25:K25"/>
    <mergeCell ref="F26:K26"/>
    <mergeCell ref="H31:J31"/>
    <mergeCell ref="H32:J32"/>
    <mergeCell ref="I41:K41"/>
    <mergeCell ref="I42:K42"/>
    <mergeCell ref="I43:K43"/>
    <mergeCell ref="E36:F36"/>
    <mergeCell ref="I36:K36"/>
    <mergeCell ref="I37:K37"/>
    <mergeCell ref="I38:K38"/>
    <mergeCell ref="I39:K39"/>
    <mergeCell ref="I40:K40"/>
  </mergeCells>
  <dataValidations count="7">
    <dataValidation type="list" allowBlank="1" showInputMessage="1" showErrorMessage="1" sqref="R23:V23" xr:uid="{00000000-0002-0000-0000-000000000000}">
      <formula1>Property_types</formula1>
    </dataValidation>
    <dataValidation type="list" allowBlank="1" showInputMessage="1" showErrorMessage="1" sqref="H32" xr:uid="{00000000-0002-0000-0000-000001000000}">
      <formula1>Comp</formula1>
    </dataValidation>
    <dataValidation type="list" allowBlank="1" showInputMessage="1" showErrorMessage="1" sqref="L24" xr:uid="{00000000-0002-0000-0000-000002000000}">
      <formula1>Prepay</formula1>
    </dataValidation>
    <dataValidation type="list" errorStyle="warning" allowBlank="1" showInputMessage="1" showErrorMessage="1" sqref="H31" xr:uid="{00000000-0002-0000-0000-000003000000}">
      <formula1>Product_types</formula1>
    </dataValidation>
    <dataValidation type="list" allowBlank="1" showInputMessage="1" showErrorMessage="1" sqref="G28 R16" xr:uid="{00000000-0002-0000-0000-000004000000}">
      <formula1>Series</formula1>
    </dataValidation>
    <dataValidation type="list" allowBlank="1" showInputMessage="1" showErrorMessage="1" sqref="E72" xr:uid="{00000000-0002-0000-0000-000005000000}">
      <formula1>Index</formula1>
    </dataValidation>
    <dataValidation type="list" allowBlank="1" showInputMessage="1" showErrorMessage="1" sqref="F72" xr:uid="{00000000-0002-0000-0000-000006000000}">
      <formula1>Yes_or_No</formula1>
    </dataValidation>
  </dataValidations>
  <hyperlinks>
    <hyperlink ref="F17" r:id="rId1" xr:uid="{00000000-0004-0000-0000-000000000000}"/>
  </hyperlinks>
  <printOptions horizontalCentered="1"/>
  <pageMargins left="0.15" right="0.15" top="0.5" bottom="0.25" header="0.5" footer="0.5"/>
  <pageSetup paperSize="5" scale="57" orientation="portrait" r:id="rId2"/>
  <headerFooter alignWithMargins="0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7000000}">
          <x14:formula1>
            <xm:f>'Table Key'!$F$5:$F$8</xm:f>
          </x14:formula1>
          <xm:sqref>Q3 V2</xm:sqref>
        </x14:dataValidation>
        <x14:dataValidation type="list" showInputMessage="1" showErrorMessage="1" xr:uid="{00000000-0002-0000-0000-000008000000}">
          <x14:formula1>
            <xm:f>'Table Key'!$D$25:$D$29</xm:f>
          </x14:formula1>
          <xm:sqref>R13:V13</xm:sqref>
        </x14:dataValidation>
        <x14:dataValidation type="list" allowBlank="1" showInputMessage="1" showErrorMessage="1" xr:uid="{00000000-0002-0000-0000-000009000000}">
          <x14:formula1>
            <xm:f>'Table Key'!$D$5:$D$8</xm:f>
          </x14:formula1>
          <xm:sqref>P14 L15</xm:sqref>
        </x14:dataValidation>
        <x14:dataValidation type="list" allowBlank="1" showInputMessage="1" showErrorMessage="1" xr:uid="{00000000-0002-0000-0000-00000A000000}">
          <x14:formula1>
            <xm:f>'Table Key'!$D$85:$D$86</xm:f>
          </x14:formula1>
          <xm:sqref>H72:I72</xm:sqref>
        </x14:dataValidation>
        <x14:dataValidation type="list" allowBlank="1" showInputMessage="1" showErrorMessage="1" xr:uid="{00000000-0002-0000-0000-00000B000000}">
          <x14:formula1>
            <xm:f>'Table Key'!D32:D35</xm:f>
          </x14:formula1>
          <xm:sqref>R12:V12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04"/>
  <sheetViews>
    <sheetView topLeftCell="A31" zoomScale="70" zoomScaleNormal="70" workbookViewId="0">
      <selection activeCell="D36" sqref="D36:H63"/>
    </sheetView>
  </sheetViews>
  <sheetFormatPr defaultColWidth="9.140625" defaultRowHeight="12.75" x14ac:dyDescent="0.2"/>
  <cols>
    <col min="1" max="1" width="10.85546875" style="9" customWidth="1"/>
    <col min="2" max="2" width="14.28515625" style="1" customWidth="1"/>
    <col min="3" max="3" width="11.140625" style="1" customWidth="1"/>
    <col min="4" max="4" width="13.5703125" style="1" customWidth="1"/>
    <col min="5" max="6" width="12.85546875" style="1" customWidth="1"/>
    <col min="7" max="7" width="12.140625" style="1" customWidth="1"/>
    <col min="8" max="8" width="11.28515625" style="1" customWidth="1"/>
    <col min="9" max="9" width="16.28515625" style="1" customWidth="1"/>
    <col min="10" max="10" width="12.5703125" style="1" customWidth="1"/>
    <col min="11" max="11" width="9.140625" style="1"/>
    <col min="12" max="13" width="9.140625" style="9"/>
    <col min="14" max="14" width="8" style="9" customWidth="1"/>
    <col min="15" max="15" width="26.5703125" style="42" hidden="1" customWidth="1"/>
    <col min="16" max="16" width="0.140625" style="9" customWidth="1"/>
    <col min="17" max="17" width="60.7109375" style="9" hidden="1" customWidth="1"/>
    <col min="18" max="18" width="0.7109375" style="9" customWidth="1"/>
    <col min="19" max="19" width="0.140625" style="9" customWidth="1"/>
    <col min="20" max="20" width="9.140625" style="9" customWidth="1"/>
    <col min="21" max="16384" width="9.140625" style="9"/>
  </cols>
  <sheetData>
    <row r="1" spans="1:27" ht="18" x14ac:dyDescent="0.25">
      <c r="B1" s="486" t="s">
        <v>0</v>
      </c>
      <c r="C1" s="486"/>
      <c r="D1" s="486"/>
      <c r="E1" s="486"/>
      <c r="F1" s="486"/>
      <c r="G1" s="486"/>
      <c r="H1" s="486"/>
      <c r="I1" s="486"/>
      <c r="J1" s="486"/>
      <c r="K1" s="9"/>
      <c r="O1" s="41" t="s">
        <v>24</v>
      </c>
    </row>
    <row r="2" spans="1:27" ht="18" x14ac:dyDescent="0.25">
      <c r="B2" s="486" t="s">
        <v>61</v>
      </c>
      <c r="C2" s="486"/>
      <c r="D2" s="486"/>
      <c r="E2" s="486"/>
      <c r="F2" s="486"/>
      <c r="G2" s="486"/>
      <c r="H2" s="486"/>
      <c r="I2" s="486"/>
      <c r="J2" s="486"/>
      <c r="K2" s="9"/>
      <c r="Q2" s="36" t="s">
        <v>104</v>
      </c>
    </row>
    <row r="3" spans="1:27" ht="18" x14ac:dyDescent="0.25">
      <c r="B3" s="103"/>
      <c r="C3" s="103"/>
      <c r="D3" s="53"/>
      <c r="E3" s="53"/>
      <c r="F3" s="53"/>
      <c r="G3" s="53"/>
      <c r="H3" s="103"/>
      <c r="I3" s="103"/>
      <c r="J3" s="103"/>
      <c r="K3" s="9"/>
      <c r="Q3" s="36" t="s">
        <v>105</v>
      </c>
    </row>
    <row r="4" spans="1:27" ht="18" x14ac:dyDescent="0.25">
      <c r="C4" s="60" t="s">
        <v>119</v>
      </c>
      <c r="D4" s="85"/>
      <c r="E4" s="86" t="s">
        <v>120</v>
      </c>
      <c r="H4" s="54"/>
      <c r="I4" s="54"/>
      <c r="J4" s="46" t="s">
        <v>92</v>
      </c>
      <c r="K4" s="9"/>
      <c r="O4" s="42" t="s">
        <v>25</v>
      </c>
      <c r="Q4" s="36" t="s">
        <v>113</v>
      </c>
    </row>
    <row r="5" spans="1:27" ht="18" x14ac:dyDescent="0.25">
      <c r="B5" s="84"/>
      <c r="C5" s="60" t="s">
        <v>121</v>
      </c>
      <c r="D5" s="53"/>
      <c r="E5" s="68"/>
      <c r="F5" s="63"/>
      <c r="G5" s="54"/>
      <c r="H5" s="62"/>
      <c r="I5" s="62"/>
      <c r="J5" s="64"/>
      <c r="K5" s="9"/>
      <c r="O5" s="40" t="s">
        <v>133</v>
      </c>
      <c r="Q5" s="36" t="s">
        <v>114</v>
      </c>
    </row>
    <row r="6" spans="1:27" ht="15" customHeight="1" x14ac:dyDescent="0.2">
      <c r="F6" s="63"/>
      <c r="G6" s="59"/>
      <c r="I6" s="59"/>
      <c r="J6" s="52"/>
      <c r="K6" s="9"/>
      <c r="O6" s="40" t="s">
        <v>143</v>
      </c>
      <c r="Q6" s="36" t="s">
        <v>112</v>
      </c>
    </row>
    <row r="7" spans="1:27" ht="6.75" customHeight="1" thickBot="1" x14ac:dyDescent="0.3">
      <c r="B7" s="103"/>
      <c r="C7" s="103"/>
      <c r="D7" s="53"/>
      <c r="F7" s="52"/>
      <c r="G7" s="52"/>
      <c r="H7" s="52"/>
      <c r="I7" s="52"/>
      <c r="J7" s="52"/>
      <c r="O7" s="40" t="s">
        <v>130</v>
      </c>
      <c r="Q7" s="9">
        <v>5</v>
      </c>
    </row>
    <row r="8" spans="1:27" ht="18" customHeight="1" x14ac:dyDescent="0.25">
      <c r="D8" s="53"/>
      <c r="E8" s="487" t="s">
        <v>81</v>
      </c>
      <c r="F8" s="488"/>
      <c r="G8" s="489"/>
      <c r="O8" s="40" t="s">
        <v>131</v>
      </c>
      <c r="Q8" s="36"/>
      <c r="U8" s="59"/>
    </row>
    <row r="9" spans="1:27" ht="14.25" customHeight="1" x14ac:dyDescent="0.25">
      <c r="E9" s="490" t="s">
        <v>106</v>
      </c>
      <c r="F9" s="491"/>
      <c r="G9" s="492"/>
      <c r="O9" s="40" t="s">
        <v>132</v>
      </c>
      <c r="Q9" s="36"/>
    </row>
    <row r="10" spans="1:27" ht="15" customHeight="1" thickBot="1" x14ac:dyDescent="0.3">
      <c r="E10" s="493" t="s">
        <v>107</v>
      </c>
      <c r="F10" s="494"/>
      <c r="G10" s="495"/>
      <c r="O10" s="40"/>
      <c r="Q10" s="36"/>
    </row>
    <row r="11" spans="1:27" ht="18.75" customHeight="1" x14ac:dyDescent="0.2">
      <c r="C11" s="496" t="s">
        <v>82</v>
      </c>
      <c r="D11" s="496"/>
      <c r="E11" s="496"/>
      <c r="F11" s="496"/>
      <c r="G11" s="496"/>
      <c r="H11" s="496"/>
      <c r="I11" s="496"/>
    </row>
    <row r="12" spans="1:27" ht="18.75" thickBot="1" x14ac:dyDescent="0.3">
      <c r="B12" s="56"/>
      <c r="C12" s="497"/>
      <c r="D12" s="497"/>
      <c r="E12" s="497"/>
      <c r="F12" s="497"/>
      <c r="G12" s="497"/>
      <c r="H12" s="497"/>
      <c r="I12" s="497"/>
      <c r="J12" s="67"/>
      <c r="K12" s="61"/>
      <c r="L12" s="55"/>
      <c r="M12" s="55"/>
    </row>
    <row r="13" spans="1:27" x14ac:dyDescent="0.2">
      <c r="K13" s="18"/>
      <c r="L13" s="18"/>
      <c r="O13" s="41" t="s">
        <v>26</v>
      </c>
    </row>
    <row r="14" spans="1:27" ht="20.25" x14ac:dyDescent="0.3">
      <c r="A14" s="34" t="s">
        <v>63</v>
      </c>
      <c r="C14" s="35"/>
      <c r="D14" s="35"/>
      <c r="E14" s="35"/>
      <c r="F14" s="89"/>
      <c r="G14" s="90"/>
      <c r="H14" s="52"/>
      <c r="I14" s="498"/>
      <c r="J14" s="498"/>
      <c r="K14" s="18"/>
      <c r="O14" s="40" t="s">
        <v>47</v>
      </c>
    </row>
    <row r="15" spans="1:27" ht="21" customHeight="1" thickBot="1" x14ac:dyDescent="0.3">
      <c r="A15" s="87" t="s">
        <v>70</v>
      </c>
      <c r="C15" s="499"/>
      <c r="D15" s="499"/>
      <c r="E15" s="499"/>
      <c r="F15" s="87" t="s">
        <v>58</v>
      </c>
      <c r="H15" s="500"/>
      <c r="I15" s="500"/>
      <c r="J15" s="500"/>
      <c r="K15" s="25"/>
      <c r="O15" s="42" t="s">
        <v>134</v>
      </c>
    </row>
    <row r="16" spans="1:27" ht="24" customHeight="1" thickBot="1" x14ac:dyDescent="0.3">
      <c r="A16" s="87" t="s">
        <v>69</v>
      </c>
      <c r="C16" s="501"/>
      <c r="D16" s="501"/>
      <c r="E16" s="501"/>
      <c r="F16" s="87" t="s">
        <v>59</v>
      </c>
      <c r="H16" s="485"/>
      <c r="I16" s="485"/>
      <c r="J16" s="485"/>
      <c r="K16" s="26"/>
      <c r="O16" s="42" t="s">
        <v>135</v>
      </c>
      <c r="Y16" s="18"/>
      <c r="Z16" s="18"/>
      <c r="AA16" s="18"/>
    </row>
    <row r="17" spans="1:27" ht="24" customHeight="1" thickBot="1" x14ac:dyDescent="0.3">
      <c r="A17" s="87" t="s">
        <v>123</v>
      </c>
      <c r="C17" s="484"/>
      <c r="D17" s="484"/>
      <c r="E17" s="484"/>
      <c r="F17" s="87" t="s">
        <v>52</v>
      </c>
      <c r="H17" s="485"/>
      <c r="I17" s="485"/>
      <c r="J17" s="485"/>
      <c r="K17" s="25"/>
      <c r="O17" s="42" t="s">
        <v>136</v>
      </c>
      <c r="Y17" s="18"/>
      <c r="Z17" s="18"/>
      <c r="AA17" s="18"/>
    </row>
    <row r="18" spans="1:27" ht="24" customHeight="1" thickBot="1" x14ac:dyDescent="0.3">
      <c r="A18" s="87" t="s">
        <v>124</v>
      </c>
      <c r="C18" s="484"/>
      <c r="D18" s="484"/>
      <c r="E18" s="484"/>
      <c r="F18" s="87" t="s">
        <v>53</v>
      </c>
      <c r="H18" s="484"/>
      <c r="I18" s="484"/>
      <c r="J18" s="484"/>
      <c r="K18" s="25"/>
      <c r="O18" s="41" t="s">
        <v>27</v>
      </c>
      <c r="Y18" s="39"/>
      <c r="Z18" s="18"/>
      <c r="AA18" s="18"/>
    </row>
    <row r="19" spans="1:27" ht="24" customHeight="1" thickBot="1" x14ac:dyDescent="0.3">
      <c r="A19" s="87" t="s">
        <v>125</v>
      </c>
      <c r="C19" s="484"/>
      <c r="D19" s="484"/>
      <c r="E19" s="484"/>
      <c r="F19" s="87" t="s">
        <v>60</v>
      </c>
      <c r="H19" s="484"/>
      <c r="I19" s="484"/>
      <c r="J19" s="484"/>
      <c r="K19" s="27"/>
      <c r="O19" s="42" t="s">
        <v>28</v>
      </c>
      <c r="Y19" s="18"/>
      <c r="Z19" s="18"/>
      <c r="AA19" s="18"/>
    </row>
    <row r="20" spans="1:27" ht="24" customHeight="1" thickBot="1" x14ac:dyDescent="0.3">
      <c r="A20" s="88" t="s">
        <v>96</v>
      </c>
      <c r="C20" s="484"/>
      <c r="D20" s="484"/>
      <c r="E20" s="484"/>
      <c r="F20" s="87" t="s">
        <v>1</v>
      </c>
      <c r="H20" s="484"/>
      <c r="I20" s="484"/>
      <c r="J20" s="484"/>
      <c r="K20" s="25"/>
      <c r="O20" s="42" t="s">
        <v>78</v>
      </c>
      <c r="Y20" s="18"/>
      <c r="Z20" s="18"/>
      <c r="AA20" s="18"/>
    </row>
    <row r="21" spans="1:27" ht="24" customHeight="1" thickBot="1" x14ac:dyDescent="0.3">
      <c r="A21" s="87" t="s">
        <v>126</v>
      </c>
      <c r="C21" s="502"/>
      <c r="D21" s="502"/>
      <c r="E21" s="502"/>
      <c r="F21" s="87" t="s">
        <v>9</v>
      </c>
      <c r="H21" s="484"/>
      <c r="I21" s="484"/>
      <c r="J21" s="484"/>
      <c r="K21" s="25"/>
      <c r="O21" s="42" t="s">
        <v>29</v>
      </c>
    </row>
    <row r="22" spans="1:27" ht="24" customHeight="1" thickBot="1" x14ac:dyDescent="0.3">
      <c r="A22" s="87" t="s">
        <v>128</v>
      </c>
      <c r="C22" s="484"/>
      <c r="D22" s="484"/>
      <c r="E22" s="484"/>
      <c r="F22" s="87" t="s">
        <v>11</v>
      </c>
      <c r="H22" s="484"/>
      <c r="I22" s="484"/>
      <c r="J22" s="484"/>
      <c r="K22" s="25"/>
      <c r="O22" s="42" t="s">
        <v>30</v>
      </c>
    </row>
    <row r="23" spans="1:27" ht="24" customHeight="1" thickBot="1" x14ac:dyDescent="0.3">
      <c r="A23" s="87" t="s">
        <v>127</v>
      </c>
      <c r="C23" s="502"/>
      <c r="D23" s="502"/>
      <c r="E23" s="502"/>
      <c r="F23" s="87" t="s">
        <v>2</v>
      </c>
      <c r="H23" s="484"/>
      <c r="I23" s="484"/>
      <c r="J23" s="484"/>
      <c r="K23" s="25"/>
      <c r="O23" s="42" t="s">
        <v>31</v>
      </c>
    </row>
    <row r="24" spans="1:27" ht="24" customHeight="1" thickBot="1" x14ac:dyDescent="0.3">
      <c r="A24" s="87" t="s">
        <v>89</v>
      </c>
      <c r="C24" s="500"/>
      <c r="D24" s="500"/>
      <c r="E24" s="500"/>
      <c r="F24" s="87" t="s">
        <v>77</v>
      </c>
      <c r="H24" s="484"/>
      <c r="I24" s="484"/>
      <c r="J24" s="484"/>
      <c r="K24" s="25"/>
      <c r="O24" s="42" t="s">
        <v>44</v>
      </c>
    </row>
    <row r="25" spans="1:27" ht="24" customHeight="1" thickBot="1" x14ac:dyDescent="0.3">
      <c r="A25" s="87" t="s">
        <v>122</v>
      </c>
      <c r="C25" s="500"/>
      <c r="D25" s="500"/>
      <c r="E25" s="500"/>
      <c r="F25" s="87" t="s">
        <v>83</v>
      </c>
      <c r="H25" s="504"/>
      <c r="I25" s="504"/>
      <c r="J25" s="504"/>
      <c r="K25" s="25"/>
      <c r="O25" s="42" t="s">
        <v>45</v>
      </c>
    </row>
    <row r="26" spans="1:27" ht="27.75" customHeight="1" thickBot="1" x14ac:dyDescent="0.25">
      <c r="A26" s="24"/>
      <c r="B26" s="24"/>
      <c r="C26" s="24"/>
      <c r="D26" s="24"/>
      <c r="E26" s="24"/>
      <c r="F26" s="24"/>
      <c r="G26" s="24"/>
      <c r="H26" s="24"/>
      <c r="I26" s="24"/>
      <c r="J26" s="24"/>
      <c r="K26" s="9"/>
      <c r="O26" s="42" t="s">
        <v>32</v>
      </c>
    </row>
    <row r="27" spans="1:27" ht="20.100000000000001" customHeight="1" x14ac:dyDescent="0.2">
      <c r="B27" s="18"/>
      <c r="C27" s="18"/>
      <c r="D27" s="18"/>
      <c r="E27" s="18"/>
      <c r="F27" s="18"/>
      <c r="G27" s="18"/>
      <c r="H27" s="18"/>
      <c r="I27" s="18"/>
      <c r="J27" s="18"/>
      <c r="K27" s="9"/>
    </row>
    <row r="28" spans="1:27" ht="20.100000000000001" customHeight="1" thickBot="1" x14ac:dyDescent="0.35">
      <c r="A28" s="92" t="s">
        <v>64</v>
      </c>
      <c r="C28" s="18"/>
      <c r="D28" s="18"/>
      <c r="E28" s="18"/>
      <c r="F28" s="18"/>
      <c r="G28" s="4" t="s">
        <v>5</v>
      </c>
      <c r="H28" s="505"/>
      <c r="I28" s="505"/>
      <c r="J28" s="506"/>
      <c r="K28" s="11"/>
    </row>
    <row r="29" spans="1:27" ht="20.100000000000001" customHeight="1" x14ac:dyDescent="0.2">
      <c r="B29" s="18"/>
      <c r="C29" s="18"/>
      <c r="D29" s="18"/>
      <c r="E29" s="18"/>
      <c r="F29" s="18"/>
      <c r="G29" s="18"/>
      <c r="H29" s="18"/>
      <c r="I29" s="18"/>
      <c r="J29" s="18"/>
      <c r="K29" s="9"/>
      <c r="O29" s="41" t="s">
        <v>33</v>
      </c>
    </row>
    <row r="30" spans="1:27" ht="20.100000000000001" customHeight="1" thickBot="1" x14ac:dyDescent="0.3">
      <c r="A30" s="87" t="s">
        <v>71</v>
      </c>
      <c r="B30" s="28"/>
      <c r="C30" s="507"/>
      <c r="D30" s="507"/>
      <c r="E30" s="507"/>
      <c r="F30" s="87" t="s">
        <v>15</v>
      </c>
      <c r="H30" s="500"/>
      <c r="I30" s="500"/>
      <c r="J30" s="500"/>
      <c r="K30" s="11"/>
    </row>
    <row r="31" spans="1:27" ht="20.100000000000001" customHeight="1" thickBot="1" x14ac:dyDescent="0.3">
      <c r="A31" s="87" t="s">
        <v>90</v>
      </c>
      <c r="B31" s="68"/>
      <c r="C31" s="508"/>
      <c r="D31" s="508"/>
      <c r="E31" s="508"/>
      <c r="F31" s="87" t="s">
        <v>14</v>
      </c>
      <c r="H31" s="484"/>
      <c r="I31" s="484"/>
      <c r="J31" s="484"/>
      <c r="K31" s="11"/>
      <c r="O31" s="42" t="s">
        <v>34</v>
      </c>
    </row>
    <row r="32" spans="1:27" ht="20.100000000000001" customHeight="1" thickBot="1" x14ac:dyDescent="0.3">
      <c r="A32" s="87" t="s">
        <v>4</v>
      </c>
      <c r="B32" s="9"/>
      <c r="C32" s="508"/>
      <c r="D32" s="508"/>
      <c r="E32" s="508"/>
      <c r="F32" s="87" t="s">
        <v>79</v>
      </c>
      <c r="H32" s="484"/>
      <c r="I32" s="484"/>
      <c r="J32" s="484"/>
      <c r="K32" s="11"/>
      <c r="O32" s="42" t="s">
        <v>35</v>
      </c>
    </row>
    <row r="33" spans="1:16" ht="20.100000000000001" customHeight="1" thickBot="1" x14ac:dyDescent="0.3">
      <c r="A33" s="87" t="s">
        <v>3</v>
      </c>
      <c r="B33" s="9"/>
      <c r="C33" s="2" t="e">
        <f>+C31/C30</f>
        <v>#DIV/0!</v>
      </c>
      <c r="D33" s="3" t="e">
        <f>(C31+C32)/C30</f>
        <v>#DIV/0!</v>
      </c>
      <c r="F33" s="87" t="s">
        <v>72</v>
      </c>
      <c r="H33" s="509"/>
      <c r="I33" s="509"/>
      <c r="J33" s="509"/>
      <c r="K33" s="11"/>
    </row>
    <row r="34" spans="1:16" ht="20.100000000000001" customHeight="1" x14ac:dyDescent="0.2">
      <c r="F34" s="9"/>
      <c r="G34" s="18"/>
      <c r="H34" s="18"/>
      <c r="I34" s="18"/>
      <c r="J34" s="18"/>
      <c r="K34" s="9"/>
      <c r="O34" s="41" t="s">
        <v>10</v>
      </c>
    </row>
    <row r="35" spans="1:16" ht="21" customHeight="1" x14ac:dyDescent="0.2">
      <c r="F35" s="18"/>
      <c r="G35" s="18"/>
      <c r="H35" s="9"/>
      <c r="I35" s="9"/>
      <c r="J35" s="9"/>
      <c r="K35" s="9"/>
    </row>
    <row r="36" spans="1:16" ht="28.5" customHeight="1" thickBot="1" x14ac:dyDescent="0.3">
      <c r="B36" s="9"/>
      <c r="C36" s="9"/>
      <c r="D36" s="93" t="s">
        <v>68</v>
      </c>
      <c r="F36" s="503"/>
      <c r="G36" s="503"/>
      <c r="H36" s="503"/>
      <c r="I36" s="9"/>
      <c r="J36" s="9"/>
      <c r="K36" s="9"/>
      <c r="O36" s="42" t="s">
        <v>36</v>
      </c>
    </row>
    <row r="37" spans="1:16" ht="21" customHeight="1" thickBot="1" x14ac:dyDescent="0.3">
      <c r="B37" s="9"/>
      <c r="C37" s="9"/>
      <c r="D37" s="93" t="s">
        <v>43</v>
      </c>
      <c r="F37" s="484"/>
      <c r="G37" s="484"/>
      <c r="H37" s="484"/>
      <c r="I37" s="9"/>
      <c r="J37" s="9"/>
      <c r="K37" s="9"/>
      <c r="O37" s="42" t="s">
        <v>37</v>
      </c>
    </row>
    <row r="38" spans="1:16" ht="21" customHeight="1" thickBot="1" x14ac:dyDescent="0.3">
      <c r="B38" s="9"/>
      <c r="C38" s="9"/>
      <c r="D38" s="93" t="s">
        <v>103</v>
      </c>
      <c r="F38" s="511"/>
      <c r="G38" s="511"/>
      <c r="H38" s="511"/>
      <c r="I38" s="9"/>
      <c r="J38" s="9"/>
      <c r="K38" s="9"/>
      <c r="O38" s="42" t="s">
        <v>38</v>
      </c>
    </row>
    <row r="39" spans="1:16" ht="21" customHeight="1" thickBot="1" x14ac:dyDescent="0.3">
      <c r="B39" s="9"/>
      <c r="C39" s="9"/>
      <c r="D39" s="93" t="s">
        <v>19</v>
      </c>
      <c r="F39" s="511"/>
      <c r="G39" s="511"/>
      <c r="H39" s="511"/>
      <c r="I39" s="9"/>
      <c r="J39" s="9"/>
      <c r="K39" s="9"/>
    </row>
    <row r="40" spans="1:16" ht="21" customHeight="1" thickBot="1" x14ac:dyDescent="0.3">
      <c r="B40" s="9"/>
      <c r="C40" s="9"/>
      <c r="D40" s="93" t="s">
        <v>54</v>
      </c>
      <c r="F40" s="511"/>
      <c r="G40" s="511"/>
      <c r="H40" s="511"/>
      <c r="I40" s="9"/>
      <c r="J40" s="9"/>
      <c r="K40" s="9"/>
    </row>
    <row r="41" spans="1:16" ht="21" customHeight="1" thickBot="1" x14ac:dyDescent="0.3">
      <c r="B41" s="9"/>
      <c r="C41" s="9"/>
      <c r="D41" s="93" t="s">
        <v>20</v>
      </c>
      <c r="F41" s="511"/>
      <c r="G41" s="511"/>
      <c r="H41" s="511"/>
      <c r="I41" s="9"/>
      <c r="J41" s="9"/>
      <c r="K41" s="9"/>
      <c r="O41" s="41" t="s">
        <v>39</v>
      </c>
    </row>
    <row r="42" spans="1:16" x14ac:dyDescent="0.2">
      <c r="B42" s="9"/>
      <c r="C42" s="36"/>
      <c r="D42" s="36"/>
      <c r="E42" s="36"/>
      <c r="F42" s="9"/>
      <c r="G42" s="9"/>
      <c r="H42" s="9"/>
      <c r="I42" s="6"/>
      <c r="J42" s="9"/>
      <c r="K42" s="9"/>
    </row>
    <row r="43" spans="1:16" ht="15.75" x14ac:dyDescent="0.25">
      <c r="B43" s="9"/>
      <c r="C43" s="9"/>
      <c r="D43" s="93" t="s">
        <v>6</v>
      </c>
      <c r="F43" s="5"/>
      <c r="G43" s="5"/>
      <c r="H43" s="5"/>
      <c r="I43" s="8"/>
      <c r="J43" s="6"/>
      <c r="K43" s="9"/>
      <c r="O43" s="42" t="s">
        <v>40</v>
      </c>
    </row>
    <row r="44" spans="1:16" ht="15.75" x14ac:dyDescent="0.25">
      <c r="B44" s="9"/>
      <c r="C44" s="9"/>
      <c r="D44" s="94" t="s">
        <v>7</v>
      </c>
      <c r="F44" s="7" t="s">
        <v>17</v>
      </c>
      <c r="G44" s="7" t="s">
        <v>16</v>
      </c>
      <c r="H44" s="7" t="s">
        <v>18</v>
      </c>
      <c r="I44" s="29"/>
      <c r="J44" s="8"/>
      <c r="K44" s="9"/>
      <c r="O44" s="42" t="s">
        <v>41</v>
      </c>
    </row>
    <row r="45" spans="1:16" ht="15" x14ac:dyDescent="0.2">
      <c r="B45" s="9"/>
      <c r="C45" s="9"/>
      <c r="D45" s="95" t="s">
        <v>8</v>
      </c>
      <c r="F45" s="97">
        <v>0</v>
      </c>
      <c r="G45" s="97">
        <v>0</v>
      </c>
      <c r="H45" s="97">
        <v>0</v>
      </c>
      <c r="I45" s="29"/>
      <c r="J45" s="29"/>
      <c r="K45" s="9"/>
      <c r="O45" s="42" t="s">
        <v>42</v>
      </c>
    </row>
    <row r="46" spans="1:16" ht="15" x14ac:dyDescent="0.2">
      <c r="B46" s="9"/>
      <c r="C46" s="9"/>
      <c r="D46" s="95" t="s">
        <v>118</v>
      </c>
      <c r="F46" s="97">
        <v>0</v>
      </c>
      <c r="G46" s="97">
        <v>0</v>
      </c>
      <c r="H46" s="97">
        <v>0</v>
      </c>
      <c r="I46" s="29"/>
      <c r="J46" s="8"/>
      <c r="K46" s="9"/>
    </row>
    <row r="47" spans="1:16" ht="15" x14ac:dyDescent="0.2">
      <c r="B47" s="9"/>
      <c r="C47" s="9"/>
      <c r="D47" s="95" t="s">
        <v>39</v>
      </c>
      <c r="F47" s="97">
        <v>0</v>
      </c>
      <c r="G47" s="97">
        <v>0</v>
      </c>
      <c r="H47" s="97">
        <v>0</v>
      </c>
      <c r="I47" s="29"/>
      <c r="J47" s="29"/>
      <c r="K47" s="9"/>
      <c r="O47" s="41" t="s">
        <v>46</v>
      </c>
    </row>
    <row r="48" spans="1:16" ht="15" x14ac:dyDescent="0.2">
      <c r="B48" s="9"/>
      <c r="C48" s="9"/>
      <c r="D48" s="95" t="s">
        <v>10</v>
      </c>
      <c r="F48" s="97">
        <v>0</v>
      </c>
      <c r="G48" s="97">
        <v>0</v>
      </c>
      <c r="H48" s="97">
        <v>0</v>
      </c>
      <c r="I48" s="29"/>
      <c r="J48" s="29"/>
      <c r="K48" s="9"/>
      <c r="O48" s="42" t="s">
        <v>138</v>
      </c>
      <c r="P48" s="43"/>
    </row>
    <row r="49" spans="2:16" ht="15" x14ac:dyDescent="0.2">
      <c r="B49" s="9"/>
      <c r="C49" s="9"/>
      <c r="D49" s="95" t="s">
        <v>9</v>
      </c>
      <c r="F49" s="97">
        <v>0</v>
      </c>
      <c r="G49" s="97">
        <v>0</v>
      </c>
      <c r="H49" s="97">
        <v>0</v>
      </c>
      <c r="I49" s="29"/>
      <c r="J49" s="29"/>
      <c r="K49" s="9"/>
      <c r="O49" s="42" t="s">
        <v>115</v>
      </c>
      <c r="P49" s="42"/>
    </row>
    <row r="50" spans="2:16" ht="15" x14ac:dyDescent="0.2">
      <c r="B50" s="9"/>
      <c r="C50" s="9"/>
      <c r="D50" s="95" t="s">
        <v>12</v>
      </c>
      <c r="F50" s="97">
        <v>0</v>
      </c>
      <c r="G50" s="97">
        <v>0</v>
      </c>
      <c r="H50" s="97">
        <v>0</v>
      </c>
      <c r="I50" s="29"/>
      <c r="J50" s="29"/>
      <c r="K50" s="9"/>
      <c r="O50" s="42" t="s">
        <v>139</v>
      </c>
      <c r="P50" s="43"/>
    </row>
    <row r="51" spans="2:16" ht="15" x14ac:dyDescent="0.2">
      <c r="B51" s="9"/>
      <c r="C51" s="9"/>
      <c r="D51" s="95" t="s">
        <v>148</v>
      </c>
      <c r="F51" s="97">
        <v>0</v>
      </c>
      <c r="G51" s="97">
        <v>0</v>
      </c>
      <c r="H51" s="97">
        <v>0</v>
      </c>
      <c r="I51" s="29"/>
      <c r="J51" s="29"/>
      <c r="K51" s="9"/>
    </row>
    <row r="52" spans="2:16" ht="15" x14ac:dyDescent="0.2">
      <c r="B52" s="9"/>
      <c r="C52" s="9"/>
      <c r="D52" s="95" t="s">
        <v>13</v>
      </c>
      <c r="F52" s="97">
        <v>0</v>
      </c>
      <c r="G52" s="97">
        <v>0</v>
      </c>
      <c r="H52" s="97">
        <v>0</v>
      </c>
      <c r="I52" s="29"/>
      <c r="J52" s="29"/>
      <c r="K52" s="9"/>
      <c r="O52" s="41" t="s">
        <v>142</v>
      </c>
    </row>
    <row r="53" spans="2:16" ht="15" x14ac:dyDescent="0.2">
      <c r="B53" s="9"/>
      <c r="C53" s="9"/>
      <c r="D53" s="95" t="s">
        <v>57</v>
      </c>
      <c r="F53" s="97">
        <v>0</v>
      </c>
      <c r="G53" s="97">
        <v>0</v>
      </c>
      <c r="H53" s="97">
        <v>0</v>
      </c>
      <c r="I53" s="29"/>
      <c r="J53" s="29"/>
      <c r="K53" s="9"/>
      <c r="O53" s="42" t="s">
        <v>35</v>
      </c>
    </row>
    <row r="54" spans="2:16" ht="15" x14ac:dyDescent="0.2">
      <c r="B54" s="9"/>
      <c r="C54" s="9"/>
      <c r="D54" s="95" t="s">
        <v>150</v>
      </c>
      <c r="F54" s="97">
        <v>0</v>
      </c>
      <c r="G54" s="97">
        <v>0</v>
      </c>
      <c r="H54" s="97">
        <v>0</v>
      </c>
      <c r="I54" s="10"/>
      <c r="J54" s="29"/>
      <c r="K54" s="9"/>
      <c r="O54" s="42" t="s">
        <v>140</v>
      </c>
    </row>
    <row r="55" spans="2:16" ht="15" x14ac:dyDescent="0.2">
      <c r="B55" s="9"/>
      <c r="C55" s="9"/>
      <c r="D55" s="95" t="s">
        <v>151</v>
      </c>
      <c r="F55" s="97">
        <v>0</v>
      </c>
      <c r="G55" s="97">
        <v>0</v>
      </c>
      <c r="H55" s="97">
        <v>0</v>
      </c>
      <c r="I55" s="10"/>
      <c r="J55" s="29"/>
      <c r="K55" s="9"/>
      <c r="O55" s="42" t="s">
        <v>141</v>
      </c>
    </row>
    <row r="56" spans="2:16" ht="15" x14ac:dyDescent="0.2">
      <c r="B56" s="9"/>
      <c r="C56" s="9"/>
      <c r="D56" s="95" t="s">
        <v>146</v>
      </c>
      <c r="F56" s="97">
        <v>0</v>
      </c>
      <c r="G56" s="97">
        <v>0</v>
      </c>
      <c r="H56" s="97">
        <v>0</v>
      </c>
      <c r="I56" s="10"/>
      <c r="J56" s="29"/>
      <c r="K56" s="9"/>
      <c r="O56" s="42" t="s">
        <v>48</v>
      </c>
    </row>
    <row r="57" spans="2:16" ht="15" x14ac:dyDescent="0.2">
      <c r="B57" s="9"/>
      <c r="C57" s="9"/>
      <c r="D57" s="95" t="s">
        <v>147</v>
      </c>
      <c r="F57" s="97">
        <v>0</v>
      </c>
      <c r="G57" s="97">
        <v>0</v>
      </c>
      <c r="H57" s="97">
        <v>0</v>
      </c>
      <c r="I57" s="10"/>
      <c r="J57" s="29"/>
      <c r="K57" s="9"/>
      <c r="O57" s="9"/>
    </row>
    <row r="58" spans="2:16" ht="15" x14ac:dyDescent="0.2">
      <c r="B58" s="9"/>
      <c r="C58" s="9"/>
      <c r="D58" s="95" t="s">
        <v>149</v>
      </c>
      <c r="F58" s="97">
        <v>0</v>
      </c>
      <c r="G58" s="97">
        <v>0</v>
      </c>
      <c r="H58" s="97">
        <v>0</v>
      </c>
      <c r="I58" s="10"/>
      <c r="J58" s="29"/>
      <c r="K58" s="9"/>
      <c r="O58" s="9"/>
    </row>
    <row r="59" spans="2:16" ht="15" x14ac:dyDescent="0.2">
      <c r="B59" s="31"/>
      <c r="C59" s="9"/>
      <c r="D59" s="96" t="s">
        <v>117</v>
      </c>
      <c r="F59" s="97">
        <v>0</v>
      </c>
      <c r="G59" s="97">
        <v>0</v>
      </c>
      <c r="H59" s="97">
        <v>0</v>
      </c>
      <c r="J59" s="30"/>
      <c r="K59" s="9"/>
      <c r="O59" s="9"/>
    </row>
    <row r="60" spans="2:16" ht="15" x14ac:dyDescent="0.2">
      <c r="B60" s="31"/>
      <c r="C60" s="9"/>
      <c r="D60" s="96" t="s">
        <v>117</v>
      </c>
      <c r="F60" s="97">
        <v>0</v>
      </c>
      <c r="G60" s="97">
        <v>0</v>
      </c>
      <c r="H60" s="97">
        <v>0</v>
      </c>
      <c r="I60" s="10"/>
      <c r="J60" s="30"/>
      <c r="K60" s="9"/>
      <c r="O60" s="9"/>
    </row>
    <row r="61" spans="2:16" ht="15" x14ac:dyDescent="0.2">
      <c r="B61" s="31"/>
      <c r="C61" s="9"/>
      <c r="D61" s="96" t="s">
        <v>108</v>
      </c>
      <c r="F61" s="97">
        <v>0</v>
      </c>
      <c r="G61" s="97">
        <v>0</v>
      </c>
      <c r="H61" s="97">
        <v>0</v>
      </c>
      <c r="I61" s="10"/>
      <c r="J61" s="30"/>
      <c r="K61" s="9"/>
    </row>
    <row r="62" spans="2:16" ht="20.100000000000001" customHeight="1" x14ac:dyDescent="0.25">
      <c r="B62" s="9"/>
      <c r="C62" s="9"/>
      <c r="D62" s="93" t="s">
        <v>55</v>
      </c>
      <c r="F62" s="98">
        <f>F39</f>
        <v>0</v>
      </c>
      <c r="G62" s="98">
        <f>+F40</f>
        <v>0</v>
      </c>
      <c r="H62" s="49">
        <f>F41</f>
        <v>0</v>
      </c>
      <c r="I62" s="10"/>
      <c r="J62" s="10"/>
      <c r="K62" s="9"/>
    </row>
    <row r="63" spans="2:16" ht="20.100000000000001" customHeight="1" x14ac:dyDescent="0.25">
      <c r="B63" s="9"/>
      <c r="C63" s="18"/>
      <c r="D63" s="91" t="s">
        <v>23</v>
      </c>
      <c r="F63" s="49">
        <f>SUM(F45:F61)</f>
        <v>0</v>
      </c>
      <c r="G63" s="49">
        <f>SUM(G45:G61)</f>
        <v>0</v>
      </c>
      <c r="H63" s="98">
        <f>SUM(H45:H61)</f>
        <v>0</v>
      </c>
      <c r="I63" s="10"/>
      <c r="J63" s="10"/>
      <c r="K63" s="9"/>
      <c r="O63" s="41" t="s">
        <v>49</v>
      </c>
    </row>
    <row r="64" spans="2:16" ht="20.100000000000001" customHeight="1" thickBot="1" x14ac:dyDescent="0.3">
      <c r="B64" s="9"/>
      <c r="C64" s="12"/>
      <c r="D64" s="12"/>
      <c r="E64" s="13"/>
      <c r="F64" s="21"/>
      <c r="G64" s="21"/>
      <c r="H64" s="51"/>
      <c r="I64" s="10"/>
      <c r="J64" s="10"/>
      <c r="K64" s="9"/>
      <c r="O64" s="42" t="s">
        <v>50</v>
      </c>
    </row>
    <row r="65" spans="2:15" ht="24" customHeight="1" thickTop="1" x14ac:dyDescent="0.25">
      <c r="B65" s="9"/>
      <c r="C65" s="14"/>
      <c r="D65" s="15"/>
      <c r="E65" s="16" t="s">
        <v>56</v>
      </c>
      <c r="F65" s="99">
        <f>+F62+F63</f>
        <v>0</v>
      </c>
      <c r="G65" s="99">
        <f>+G63+G62</f>
        <v>0</v>
      </c>
      <c r="H65" s="99">
        <f>+H62+H63</f>
        <v>0</v>
      </c>
      <c r="I65" s="70"/>
      <c r="J65" s="73"/>
      <c r="K65" s="9"/>
      <c r="O65" s="42" t="s">
        <v>94</v>
      </c>
    </row>
    <row r="66" spans="2:15" ht="24" customHeight="1" x14ac:dyDescent="0.25">
      <c r="B66" s="9"/>
      <c r="C66" s="17"/>
      <c r="D66" s="18"/>
      <c r="E66" s="19" t="s">
        <v>101</v>
      </c>
      <c r="F66" s="49"/>
      <c r="G66" s="100">
        <f>G65</f>
        <v>0</v>
      </c>
      <c r="H66" s="76" t="s">
        <v>129</v>
      </c>
      <c r="I66" s="71"/>
      <c r="J66" s="74"/>
      <c r="K66" s="9"/>
      <c r="O66" s="42" t="s">
        <v>51</v>
      </c>
    </row>
    <row r="67" spans="2:15" ht="24" customHeight="1" x14ac:dyDescent="0.25">
      <c r="B67" s="9"/>
      <c r="C67" s="17"/>
      <c r="D67" s="18"/>
      <c r="E67" s="19" t="s">
        <v>98</v>
      </c>
      <c r="F67" s="49"/>
      <c r="G67" s="100">
        <f>IF(F38="Lender Paid",-1,0)</f>
        <v>0</v>
      </c>
      <c r="H67" s="76" t="s">
        <v>99</v>
      </c>
      <c r="I67" s="71"/>
      <c r="J67" s="74"/>
      <c r="K67" s="9"/>
    </row>
    <row r="68" spans="2:15" ht="24" customHeight="1" thickBot="1" x14ac:dyDescent="0.3">
      <c r="B68" s="9"/>
      <c r="C68" s="20"/>
      <c r="D68" s="12"/>
      <c r="E68" s="13" t="s">
        <v>76</v>
      </c>
      <c r="F68" s="50"/>
      <c r="G68" s="101">
        <v>0</v>
      </c>
      <c r="H68" s="77" t="s">
        <v>100</v>
      </c>
      <c r="I68" s="72"/>
      <c r="J68" s="75"/>
      <c r="K68" s="9"/>
    </row>
    <row r="69" spans="2:15" ht="13.5" thickTop="1" x14ac:dyDescent="0.2">
      <c r="B69" s="9"/>
      <c r="C69" s="9"/>
      <c r="D69" s="9"/>
      <c r="E69" s="9"/>
      <c r="F69" s="9"/>
      <c r="G69" s="9"/>
      <c r="H69" s="9"/>
      <c r="I69" s="9"/>
      <c r="J69" s="9"/>
      <c r="K69" s="9"/>
      <c r="O69" s="41" t="s">
        <v>75</v>
      </c>
    </row>
    <row r="70" spans="2:15" s="38" customFormat="1" ht="13.5" thickBot="1" x14ac:dyDescent="0.25">
      <c r="B70" s="37"/>
      <c r="H70" s="18"/>
      <c r="I70" s="9"/>
    </row>
    <row r="71" spans="2:15" ht="24" customHeight="1" thickBot="1" x14ac:dyDescent="0.3">
      <c r="B71" s="9"/>
      <c r="C71" s="9"/>
      <c r="D71" s="46" t="s">
        <v>84</v>
      </c>
      <c r="E71" s="22"/>
      <c r="F71" s="9"/>
      <c r="G71" s="46" t="s">
        <v>65</v>
      </c>
      <c r="H71" s="22"/>
      <c r="I71" s="23" t="s">
        <v>62</v>
      </c>
      <c r="J71" s="102"/>
      <c r="K71" s="9"/>
      <c r="O71" s="40" t="s">
        <v>97</v>
      </c>
    </row>
    <row r="72" spans="2:15" ht="24" customHeight="1" x14ac:dyDescent="0.25">
      <c r="B72" s="9"/>
      <c r="C72" s="9"/>
      <c r="D72" s="46"/>
      <c r="E72" s="18"/>
      <c r="F72" s="9"/>
      <c r="G72" s="9"/>
      <c r="H72" s="512"/>
      <c r="I72" s="513"/>
      <c r="J72" s="513"/>
      <c r="K72" s="9"/>
      <c r="O72" s="44" t="s">
        <v>137</v>
      </c>
    </row>
    <row r="73" spans="2:15" ht="24" customHeight="1" thickBot="1" x14ac:dyDescent="0.25">
      <c r="B73" s="9"/>
      <c r="C73" s="9"/>
      <c r="D73" s="32"/>
      <c r="E73" s="9"/>
      <c r="F73" s="18"/>
      <c r="G73" s="9"/>
      <c r="H73" s="513"/>
      <c r="I73" s="513"/>
      <c r="J73" s="513"/>
      <c r="K73" s="9"/>
      <c r="O73" s="44"/>
    </row>
    <row r="74" spans="2:15" ht="25.5" customHeight="1" thickBot="1" x14ac:dyDescent="0.3">
      <c r="B74" s="9"/>
      <c r="C74" s="9"/>
      <c r="D74" s="46" t="s">
        <v>85</v>
      </c>
      <c r="E74" s="57"/>
      <c r="F74" s="9"/>
      <c r="G74" s="46" t="s">
        <v>86</v>
      </c>
      <c r="H74" s="22"/>
      <c r="I74" s="23" t="s">
        <v>116</v>
      </c>
      <c r="J74" s="104"/>
      <c r="K74" s="9"/>
      <c r="O74" s="44"/>
    </row>
    <row r="75" spans="2:15" ht="13.5" customHeight="1" x14ac:dyDescent="0.25">
      <c r="B75" s="9"/>
      <c r="C75" s="9"/>
      <c r="D75" s="46"/>
      <c r="E75" s="69"/>
      <c r="F75" s="9"/>
      <c r="G75" s="46"/>
      <c r="H75" s="514"/>
      <c r="I75" s="514"/>
      <c r="J75" s="18"/>
      <c r="K75" s="9"/>
      <c r="O75" s="44"/>
    </row>
    <row r="76" spans="2:15" ht="19.5" customHeight="1" x14ac:dyDescent="0.3">
      <c r="B76" s="23"/>
      <c r="C76" s="25"/>
      <c r="D76" s="65"/>
      <c r="E76" s="65"/>
      <c r="F76" s="65"/>
      <c r="G76" s="65"/>
      <c r="H76" s="66" t="s">
        <v>93</v>
      </c>
      <c r="I76" s="9"/>
      <c r="J76" s="9"/>
      <c r="K76" s="9"/>
      <c r="O76" s="44"/>
    </row>
    <row r="77" spans="2:15" ht="17.25" customHeight="1" x14ac:dyDescent="0.3">
      <c r="B77" s="32"/>
      <c r="C77" s="18"/>
      <c r="D77" s="515"/>
      <c r="E77" s="515"/>
      <c r="F77" s="515"/>
      <c r="G77" s="515"/>
      <c r="H77" s="515"/>
      <c r="I77" s="9"/>
      <c r="J77" s="58"/>
      <c r="K77" s="9"/>
    </row>
    <row r="78" spans="2:15" ht="9.75" customHeight="1" x14ac:dyDescent="0.2">
      <c r="B78" s="9"/>
      <c r="C78" s="9"/>
      <c r="D78" s="9"/>
      <c r="E78" s="9"/>
      <c r="F78" s="9"/>
      <c r="G78" s="9"/>
      <c r="H78" s="9"/>
      <c r="I78" s="9"/>
      <c r="J78" s="9"/>
      <c r="K78" s="9"/>
      <c r="O78" s="44"/>
    </row>
    <row r="79" spans="2:15" ht="15.75" customHeight="1" x14ac:dyDescent="0.25">
      <c r="B79" s="9"/>
      <c r="C79" s="9"/>
      <c r="D79" s="9"/>
      <c r="E79" s="9"/>
      <c r="F79" s="45" t="s">
        <v>74</v>
      </c>
      <c r="G79" s="9"/>
      <c r="H79" s="9"/>
      <c r="I79" s="9"/>
      <c r="J79" s="9"/>
      <c r="K79" s="9"/>
      <c r="O79" s="42" t="s">
        <v>80</v>
      </c>
    </row>
    <row r="80" spans="2:15" ht="18" x14ac:dyDescent="0.25">
      <c r="B80" s="9"/>
      <c r="C80" s="9"/>
      <c r="D80" s="61" t="s">
        <v>91</v>
      </c>
      <c r="E80" s="61"/>
      <c r="F80" s="61"/>
      <c r="G80" s="61"/>
      <c r="H80" s="61"/>
      <c r="I80" s="61"/>
      <c r="J80" s="9"/>
      <c r="K80" s="9"/>
      <c r="O80" s="42" t="s">
        <v>35</v>
      </c>
    </row>
    <row r="81" spans="2:15" ht="21.75" hidden="1" customHeight="1" x14ac:dyDescent="0.25">
      <c r="B81" s="9"/>
      <c r="C81" s="83" t="s">
        <v>66</v>
      </c>
      <c r="D81" s="81"/>
      <c r="E81" s="81"/>
      <c r="F81" s="81"/>
      <c r="G81" s="81"/>
      <c r="H81" s="81"/>
      <c r="I81" s="18"/>
      <c r="J81" s="9"/>
      <c r="K81" s="9"/>
      <c r="O81" s="42" t="s">
        <v>95</v>
      </c>
    </row>
    <row r="82" spans="2:15" ht="21.95" hidden="1" customHeight="1" thickBot="1" x14ac:dyDescent="0.25">
      <c r="B82" s="9"/>
      <c r="C82" s="18"/>
      <c r="D82" s="6" t="s">
        <v>67</v>
      </c>
      <c r="E82" s="510"/>
      <c r="F82" s="510"/>
      <c r="G82" s="510"/>
      <c r="H82" s="510"/>
      <c r="I82" s="18"/>
      <c r="J82" s="9"/>
      <c r="K82" s="9"/>
    </row>
    <row r="83" spans="2:15" ht="21.95" hidden="1" customHeight="1" thickBot="1" x14ac:dyDescent="0.25">
      <c r="B83" s="9"/>
      <c r="C83" s="18"/>
      <c r="D83" s="6" t="s">
        <v>87</v>
      </c>
      <c r="E83" s="47"/>
      <c r="F83" s="18"/>
      <c r="G83" s="48" t="s">
        <v>88</v>
      </c>
      <c r="H83" s="47"/>
      <c r="I83" s="18"/>
      <c r="J83" s="9"/>
      <c r="K83" s="9"/>
      <c r="O83" s="42" t="s">
        <v>102</v>
      </c>
    </row>
    <row r="84" spans="2:15" ht="21.95" hidden="1" customHeight="1" thickBot="1" x14ac:dyDescent="0.3">
      <c r="B84" s="9"/>
      <c r="C84" s="23" t="s">
        <v>21</v>
      </c>
      <c r="D84" s="516"/>
      <c r="E84" s="516"/>
      <c r="F84" s="23" t="s">
        <v>22</v>
      </c>
      <c r="G84" s="517"/>
      <c r="H84" s="518"/>
      <c r="I84" s="18"/>
      <c r="J84" s="9"/>
      <c r="K84" s="9"/>
      <c r="O84" s="42" t="s">
        <v>144</v>
      </c>
    </row>
    <row r="85" spans="2:15" ht="21.95" hidden="1" customHeight="1" x14ac:dyDescent="0.25">
      <c r="B85" s="9"/>
      <c r="C85" s="23"/>
      <c r="D85" s="25"/>
      <c r="E85" s="25"/>
      <c r="F85" s="23"/>
      <c r="G85" s="33"/>
      <c r="H85" s="25"/>
      <c r="I85" s="18"/>
      <c r="J85" s="9"/>
      <c r="K85" s="9"/>
      <c r="O85" s="42" t="s">
        <v>145</v>
      </c>
    </row>
    <row r="86" spans="2:15" ht="15.75" hidden="1" thickBot="1" x14ac:dyDescent="0.3">
      <c r="B86" s="9"/>
      <c r="C86" s="18"/>
      <c r="D86" s="18"/>
      <c r="E86" s="23" t="s">
        <v>73</v>
      </c>
      <c r="F86" s="510"/>
      <c r="G86" s="510"/>
      <c r="H86" s="18"/>
      <c r="I86" s="18"/>
      <c r="J86" s="9"/>
      <c r="K86" s="9"/>
    </row>
    <row r="87" spans="2:15" x14ac:dyDescent="0.2">
      <c r="B87" s="9"/>
      <c r="C87" s="18"/>
      <c r="D87" s="18"/>
      <c r="E87" s="18"/>
      <c r="F87" s="18"/>
      <c r="G87" s="18"/>
      <c r="H87" s="18"/>
      <c r="I87" s="18"/>
      <c r="J87" s="9"/>
      <c r="K87" s="9"/>
    </row>
    <row r="88" spans="2:15" x14ac:dyDescent="0.2">
      <c r="B88" s="9"/>
      <c r="C88" s="9"/>
      <c r="D88" s="9"/>
      <c r="E88" s="9"/>
      <c r="F88" s="9"/>
      <c r="G88" s="9"/>
      <c r="H88" s="9"/>
      <c r="I88" s="52"/>
      <c r="J88" s="9"/>
      <c r="K88" s="9"/>
    </row>
    <row r="89" spans="2:15" ht="14.25" x14ac:dyDescent="0.2">
      <c r="B89" s="9"/>
      <c r="C89" s="9"/>
      <c r="D89" s="9"/>
      <c r="E89" s="9"/>
      <c r="F89" s="9"/>
      <c r="G89" s="9"/>
      <c r="H89" s="9"/>
      <c r="I89" s="82"/>
      <c r="J89" s="9"/>
      <c r="K89" s="9"/>
      <c r="O89" s="78"/>
    </row>
    <row r="90" spans="2:15" ht="14.25" x14ac:dyDescent="0.2">
      <c r="B90" s="9"/>
      <c r="J90" s="9"/>
      <c r="K90" s="9"/>
      <c r="O90" s="78"/>
    </row>
    <row r="91" spans="2:15" x14ac:dyDescent="0.2">
      <c r="B91" s="9"/>
      <c r="J91" s="9"/>
      <c r="K91" s="9"/>
      <c r="O91" s="80"/>
    </row>
    <row r="92" spans="2:15" x14ac:dyDescent="0.2">
      <c r="B92" s="9"/>
      <c r="J92" s="9"/>
      <c r="K92" s="9"/>
    </row>
    <row r="93" spans="2:15" x14ac:dyDescent="0.2">
      <c r="B93" s="9"/>
      <c r="J93" s="9"/>
      <c r="K93" s="9"/>
      <c r="O93" s="40" t="s">
        <v>109</v>
      </c>
    </row>
    <row r="94" spans="2:15" x14ac:dyDescent="0.2">
      <c r="B94" s="9"/>
      <c r="J94" s="9"/>
      <c r="K94" s="9"/>
      <c r="O94" s="79" t="s">
        <v>110</v>
      </c>
    </row>
    <row r="95" spans="2:15" x14ac:dyDescent="0.2">
      <c r="B95" s="9"/>
      <c r="J95" s="9"/>
      <c r="K95" s="9"/>
      <c r="O95" s="79" t="s">
        <v>111</v>
      </c>
    </row>
    <row r="96" spans="2:15" x14ac:dyDescent="0.2">
      <c r="B96" s="9"/>
      <c r="C96" s="9"/>
      <c r="D96" s="9"/>
      <c r="E96" s="9"/>
      <c r="F96" s="9"/>
      <c r="G96" s="9"/>
      <c r="H96" s="9"/>
      <c r="I96" s="9"/>
      <c r="J96" s="9"/>
      <c r="K96" s="9"/>
    </row>
    <row r="97" spans="2:11" x14ac:dyDescent="0.2">
      <c r="B97" s="9"/>
      <c r="C97" s="9"/>
      <c r="D97" s="9"/>
      <c r="E97" s="9"/>
      <c r="F97" s="9"/>
      <c r="G97" s="9"/>
      <c r="H97" s="9"/>
      <c r="I97" s="9"/>
      <c r="J97" s="9"/>
      <c r="K97" s="9"/>
    </row>
    <row r="98" spans="2:11" x14ac:dyDescent="0.2">
      <c r="B98" s="9"/>
      <c r="C98" s="9"/>
      <c r="D98" s="9"/>
      <c r="E98" s="9"/>
      <c r="F98" s="9"/>
      <c r="G98" s="9"/>
      <c r="H98" s="9"/>
      <c r="I98" s="9"/>
      <c r="J98" s="9"/>
      <c r="K98" s="9"/>
    </row>
    <row r="99" spans="2:11" x14ac:dyDescent="0.2">
      <c r="B99" s="9"/>
      <c r="C99" s="9"/>
      <c r="D99" s="9"/>
      <c r="E99" s="9"/>
      <c r="F99" s="9"/>
      <c r="G99" s="9"/>
      <c r="H99" s="9"/>
      <c r="I99" s="9"/>
      <c r="J99" s="9"/>
      <c r="K99" s="9"/>
    </row>
    <row r="100" spans="2:11" x14ac:dyDescent="0.2">
      <c r="B100" s="9"/>
      <c r="C100" s="9"/>
      <c r="D100" s="9"/>
      <c r="E100" s="9"/>
      <c r="F100" s="9"/>
      <c r="G100" s="9"/>
      <c r="H100" s="9"/>
      <c r="I100" s="9"/>
      <c r="J100" s="9"/>
      <c r="K100" s="9"/>
    </row>
    <row r="101" spans="2:11" x14ac:dyDescent="0.2">
      <c r="B101" s="9"/>
      <c r="C101" s="9"/>
      <c r="D101" s="9"/>
      <c r="E101" s="9"/>
      <c r="F101" s="9"/>
      <c r="G101" s="9"/>
      <c r="H101" s="9"/>
      <c r="I101" s="9"/>
      <c r="J101" s="9"/>
      <c r="K101" s="9"/>
    </row>
    <row r="102" spans="2:11" x14ac:dyDescent="0.2">
      <c r="B102" s="9"/>
      <c r="C102" s="9"/>
      <c r="D102" s="9"/>
      <c r="E102" s="9"/>
      <c r="F102" s="9"/>
      <c r="G102" s="9"/>
      <c r="H102" s="9"/>
      <c r="I102" s="9"/>
      <c r="J102" s="9"/>
      <c r="K102" s="9"/>
    </row>
    <row r="103" spans="2:11" x14ac:dyDescent="0.2">
      <c r="B103" s="9"/>
      <c r="C103" s="9"/>
      <c r="D103" s="9"/>
      <c r="E103" s="9"/>
      <c r="F103" s="9"/>
      <c r="G103" s="9"/>
      <c r="H103" s="9"/>
      <c r="I103" s="9"/>
      <c r="J103" s="9"/>
      <c r="K103" s="9"/>
    </row>
    <row r="104" spans="2:11" x14ac:dyDescent="0.2">
      <c r="B104" s="9"/>
      <c r="C104" s="9"/>
      <c r="D104" s="9"/>
      <c r="E104" s="9"/>
      <c r="F104" s="9"/>
      <c r="G104" s="9"/>
      <c r="H104" s="9"/>
      <c r="I104" s="9"/>
      <c r="J104" s="9"/>
      <c r="K104" s="9"/>
    </row>
    <row r="105" spans="2:11" x14ac:dyDescent="0.2">
      <c r="B105" s="9"/>
      <c r="C105" s="9"/>
      <c r="D105" s="9"/>
      <c r="E105" s="9"/>
      <c r="F105" s="9"/>
      <c r="G105" s="9"/>
      <c r="H105" s="9"/>
      <c r="I105" s="9"/>
      <c r="J105" s="9"/>
      <c r="K105" s="9"/>
    </row>
    <row r="106" spans="2:11" x14ac:dyDescent="0.2">
      <c r="B106" s="9"/>
      <c r="C106" s="9"/>
      <c r="D106" s="9"/>
      <c r="E106" s="9"/>
      <c r="F106" s="9"/>
      <c r="G106" s="9"/>
      <c r="H106" s="9"/>
      <c r="I106" s="9"/>
      <c r="J106" s="9"/>
      <c r="K106" s="9"/>
    </row>
    <row r="107" spans="2:11" x14ac:dyDescent="0.2">
      <c r="B107" s="9"/>
      <c r="C107" s="9"/>
      <c r="D107" s="9"/>
      <c r="E107" s="9"/>
      <c r="F107" s="9"/>
      <c r="G107" s="9"/>
      <c r="H107" s="9"/>
      <c r="I107" s="9"/>
      <c r="J107" s="9"/>
      <c r="K107" s="9"/>
    </row>
    <row r="108" spans="2:11" x14ac:dyDescent="0.2">
      <c r="B108" s="9"/>
      <c r="C108" s="9"/>
      <c r="D108" s="9"/>
      <c r="E108" s="9"/>
      <c r="F108" s="9"/>
      <c r="G108" s="9"/>
      <c r="H108" s="9"/>
      <c r="I108" s="9"/>
      <c r="J108" s="9"/>
      <c r="K108" s="9"/>
    </row>
    <row r="109" spans="2:11" x14ac:dyDescent="0.2">
      <c r="B109" s="9"/>
      <c r="C109" s="9"/>
      <c r="D109" s="9"/>
      <c r="E109" s="9"/>
      <c r="F109" s="9"/>
      <c r="G109" s="9"/>
      <c r="H109" s="9"/>
      <c r="I109" s="9"/>
      <c r="J109" s="9"/>
      <c r="K109" s="9"/>
    </row>
    <row r="110" spans="2:11" x14ac:dyDescent="0.2">
      <c r="B110" s="9"/>
      <c r="C110" s="9"/>
      <c r="D110" s="9"/>
      <c r="E110" s="9"/>
      <c r="F110" s="9"/>
      <c r="G110" s="9"/>
      <c r="H110" s="9"/>
      <c r="I110" s="9"/>
      <c r="J110" s="9"/>
      <c r="K110" s="9"/>
    </row>
    <row r="111" spans="2:11" x14ac:dyDescent="0.2">
      <c r="B111" s="9"/>
      <c r="C111" s="9"/>
      <c r="D111" s="9"/>
      <c r="E111" s="9"/>
      <c r="F111" s="9"/>
      <c r="G111" s="9"/>
      <c r="H111" s="9"/>
      <c r="I111" s="9"/>
      <c r="J111" s="9"/>
      <c r="K111" s="9"/>
    </row>
    <row r="112" spans="2:11" x14ac:dyDescent="0.2">
      <c r="B112" s="9"/>
      <c r="C112" s="9"/>
      <c r="D112" s="9"/>
      <c r="E112" s="9"/>
      <c r="F112" s="9"/>
      <c r="G112" s="9"/>
      <c r="H112" s="9"/>
      <c r="I112" s="9"/>
      <c r="J112" s="9"/>
      <c r="K112" s="9"/>
    </row>
    <row r="113" spans="2:11" x14ac:dyDescent="0.2">
      <c r="B113" s="9"/>
      <c r="C113" s="9"/>
      <c r="D113" s="9"/>
      <c r="E113" s="9"/>
      <c r="F113" s="9"/>
      <c r="G113" s="9"/>
      <c r="H113" s="9"/>
      <c r="I113" s="9"/>
      <c r="J113" s="9"/>
      <c r="K113" s="9"/>
    </row>
    <row r="114" spans="2:11" x14ac:dyDescent="0.2">
      <c r="B114" s="9"/>
      <c r="C114" s="9"/>
      <c r="D114" s="9"/>
      <c r="E114" s="9"/>
      <c r="F114" s="9"/>
      <c r="G114" s="9"/>
      <c r="H114" s="9"/>
      <c r="I114" s="9"/>
      <c r="J114" s="9"/>
      <c r="K114" s="9"/>
    </row>
    <row r="115" spans="2:11" x14ac:dyDescent="0.2">
      <c r="B115" s="9"/>
      <c r="C115" s="9"/>
      <c r="D115" s="9"/>
      <c r="E115" s="9"/>
      <c r="F115" s="9"/>
      <c r="G115" s="9"/>
      <c r="H115" s="9"/>
      <c r="I115" s="9"/>
      <c r="J115" s="9"/>
      <c r="K115" s="9"/>
    </row>
    <row r="116" spans="2:11" x14ac:dyDescent="0.2">
      <c r="B116" s="9"/>
      <c r="C116" s="9"/>
      <c r="D116" s="9"/>
      <c r="E116" s="9"/>
      <c r="F116" s="9"/>
      <c r="G116" s="9"/>
      <c r="H116" s="9"/>
      <c r="I116" s="9"/>
      <c r="J116" s="9"/>
      <c r="K116" s="9"/>
    </row>
    <row r="117" spans="2:11" x14ac:dyDescent="0.2">
      <c r="B117" s="9"/>
      <c r="C117" s="9"/>
      <c r="D117" s="9"/>
      <c r="E117" s="9"/>
      <c r="F117" s="9"/>
      <c r="G117" s="9"/>
      <c r="H117" s="9"/>
      <c r="I117" s="9"/>
      <c r="J117" s="9"/>
      <c r="K117" s="9"/>
    </row>
    <row r="118" spans="2:11" x14ac:dyDescent="0.2">
      <c r="B118" s="9"/>
      <c r="C118" s="9"/>
      <c r="D118" s="9"/>
      <c r="E118" s="9"/>
      <c r="F118" s="9"/>
      <c r="G118" s="9"/>
      <c r="H118" s="9"/>
      <c r="I118" s="9"/>
      <c r="J118" s="9"/>
      <c r="K118" s="9"/>
    </row>
    <row r="119" spans="2:11" x14ac:dyDescent="0.2">
      <c r="B119" s="9"/>
      <c r="C119" s="9"/>
      <c r="D119" s="9"/>
      <c r="E119" s="9"/>
      <c r="F119" s="9"/>
      <c r="G119" s="9"/>
      <c r="H119" s="9"/>
      <c r="I119" s="9"/>
      <c r="J119" s="9"/>
      <c r="K119" s="9"/>
    </row>
    <row r="120" spans="2:11" x14ac:dyDescent="0.2">
      <c r="B120" s="9"/>
      <c r="C120" s="9"/>
      <c r="D120" s="9"/>
      <c r="E120" s="9"/>
      <c r="F120" s="9"/>
      <c r="G120" s="9"/>
      <c r="H120" s="9"/>
      <c r="I120" s="9"/>
      <c r="J120" s="9"/>
      <c r="K120" s="9"/>
    </row>
    <row r="121" spans="2:11" x14ac:dyDescent="0.2">
      <c r="B121" s="9"/>
      <c r="C121" s="9"/>
      <c r="D121" s="9"/>
      <c r="E121" s="9"/>
      <c r="F121" s="9"/>
      <c r="G121" s="9"/>
      <c r="H121" s="9"/>
      <c r="I121" s="9"/>
      <c r="J121" s="9"/>
      <c r="K121" s="9"/>
    </row>
    <row r="122" spans="2:11" x14ac:dyDescent="0.2">
      <c r="B122" s="9"/>
      <c r="C122" s="9"/>
      <c r="D122" s="9"/>
      <c r="E122" s="9"/>
      <c r="F122" s="9"/>
      <c r="G122" s="9"/>
      <c r="H122" s="9"/>
      <c r="I122" s="9"/>
      <c r="J122" s="9"/>
      <c r="K122" s="9"/>
    </row>
    <row r="123" spans="2:11" x14ac:dyDescent="0.2">
      <c r="B123" s="9"/>
      <c r="C123" s="9"/>
      <c r="D123" s="9"/>
      <c r="E123" s="9"/>
      <c r="F123" s="9"/>
      <c r="G123" s="9"/>
      <c r="H123" s="9"/>
      <c r="I123" s="9"/>
      <c r="J123" s="9"/>
      <c r="K123" s="9"/>
    </row>
    <row r="124" spans="2:11" x14ac:dyDescent="0.2">
      <c r="B124" s="9"/>
      <c r="C124" s="9"/>
      <c r="D124" s="9"/>
      <c r="E124" s="9"/>
      <c r="F124" s="9"/>
      <c r="G124" s="9"/>
      <c r="H124" s="9"/>
      <c r="I124" s="9"/>
      <c r="J124" s="9"/>
      <c r="K124" s="9"/>
    </row>
    <row r="125" spans="2:11" x14ac:dyDescent="0.2">
      <c r="B125" s="9"/>
      <c r="C125" s="9"/>
      <c r="D125" s="9"/>
      <c r="E125" s="9"/>
      <c r="F125" s="9"/>
      <c r="G125" s="9"/>
      <c r="H125" s="9"/>
      <c r="I125" s="9"/>
      <c r="J125" s="9"/>
      <c r="K125" s="9"/>
    </row>
    <row r="126" spans="2:11" x14ac:dyDescent="0.2">
      <c r="B126" s="9"/>
      <c r="C126" s="9"/>
      <c r="D126" s="9"/>
      <c r="E126" s="9"/>
      <c r="F126" s="9"/>
      <c r="G126" s="9"/>
      <c r="H126" s="9"/>
      <c r="I126" s="9"/>
      <c r="J126" s="9"/>
      <c r="K126" s="9"/>
    </row>
    <row r="127" spans="2:11" x14ac:dyDescent="0.2">
      <c r="B127" s="9"/>
      <c r="C127" s="9"/>
      <c r="D127" s="9"/>
      <c r="E127" s="9"/>
      <c r="F127" s="9"/>
      <c r="G127" s="9"/>
      <c r="H127" s="9"/>
      <c r="I127" s="9"/>
      <c r="J127" s="9"/>
      <c r="K127" s="9"/>
    </row>
    <row r="128" spans="2:11" x14ac:dyDescent="0.2">
      <c r="B128" s="9"/>
      <c r="C128" s="9"/>
      <c r="D128" s="9"/>
      <c r="E128" s="9"/>
      <c r="F128" s="9"/>
      <c r="G128" s="9"/>
      <c r="H128" s="9"/>
      <c r="I128" s="9"/>
      <c r="J128" s="9"/>
      <c r="K128" s="9"/>
    </row>
    <row r="129" spans="2:11" x14ac:dyDescent="0.2">
      <c r="B129" s="9"/>
      <c r="C129" s="9"/>
      <c r="D129" s="9"/>
      <c r="E129" s="9"/>
      <c r="F129" s="9"/>
      <c r="G129" s="9"/>
      <c r="H129" s="9"/>
      <c r="I129" s="9"/>
      <c r="J129" s="9"/>
      <c r="K129" s="9"/>
    </row>
    <row r="130" spans="2:11" x14ac:dyDescent="0.2">
      <c r="B130" s="9"/>
      <c r="C130" s="9"/>
      <c r="D130" s="9"/>
      <c r="E130" s="9"/>
      <c r="F130" s="9"/>
      <c r="G130" s="9"/>
      <c r="H130" s="9"/>
      <c r="I130" s="9"/>
      <c r="J130" s="9"/>
      <c r="K130" s="9"/>
    </row>
    <row r="131" spans="2:11" x14ac:dyDescent="0.2">
      <c r="B131" s="9"/>
      <c r="C131" s="9"/>
      <c r="D131" s="9"/>
      <c r="E131" s="9"/>
      <c r="F131" s="9"/>
      <c r="G131" s="9"/>
      <c r="H131" s="9"/>
      <c r="I131" s="9"/>
      <c r="J131" s="9"/>
      <c r="K131" s="9"/>
    </row>
    <row r="132" spans="2:11" x14ac:dyDescent="0.2">
      <c r="B132" s="9"/>
      <c r="C132" s="9"/>
      <c r="D132" s="9"/>
      <c r="E132" s="9"/>
      <c r="F132" s="9"/>
      <c r="G132" s="9"/>
      <c r="H132" s="9"/>
      <c r="I132" s="9"/>
      <c r="J132" s="9"/>
      <c r="K132" s="9"/>
    </row>
    <row r="133" spans="2:11" x14ac:dyDescent="0.2">
      <c r="B133" s="9"/>
      <c r="C133" s="9"/>
      <c r="D133" s="9"/>
      <c r="E133" s="9"/>
      <c r="F133" s="9"/>
      <c r="G133" s="9"/>
      <c r="H133" s="9"/>
      <c r="I133" s="9"/>
      <c r="J133" s="9"/>
      <c r="K133" s="9"/>
    </row>
    <row r="134" spans="2:11" x14ac:dyDescent="0.2">
      <c r="B134" s="9"/>
      <c r="C134" s="9"/>
      <c r="D134" s="9"/>
      <c r="E134" s="9"/>
      <c r="F134" s="9"/>
      <c r="G134" s="9"/>
      <c r="H134" s="9"/>
      <c r="I134" s="9"/>
      <c r="J134" s="9"/>
      <c r="K134" s="9"/>
    </row>
    <row r="135" spans="2:11" x14ac:dyDescent="0.2">
      <c r="B135" s="9"/>
      <c r="C135" s="9"/>
      <c r="D135" s="9"/>
      <c r="E135" s="9"/>
      <c r="F135" s="9"/>
      <c r="G135" s="9"/>
      <c r="H135" s="9"/>
      <c r="I135" s="9"/>
      <c r="J135" s="9"/>
      <c r="K135" s="9"/>
    </row>
    <row r="136" spans="2:11" x14ac:dyDescent="0.2">
      <c r="B136" s="9"/>
      <c r="C136" s="9"/>
      <c r="D136" s="9"/>
      <c r="E136" s="9"/>
      <c r="F136" s="9"/>
      <c r="G136" s="9"/>
      <c r="H136" s="9"/>
      <c r="I136" s="9"/>
      <c r="J136" s="9"/>
      <c r="K136" s="9"/>
    </row>
    <row r="137" spans="2:11" x14ac:dyDescent="0.2">
      <c r="B137" s="9"/>
      <c r="C137" s="9"/>
      <c r="D137" s="9"/>
      <c r="E137" s="9"/>
      <c r="F137" s="9"/>
      <c r="G137" s="9"/>
      <c r="H137" s="9"/>
      <c r="I137" s="9"/>
      <c r="J137" s="9"/>
      <c r="K137" s="9"/>
    </row>
    <row r="138" spans="2:11" x14ac:dyDescent="0.2">
      <c r="B138" s="9"/>
      <c r="C138" s="9"/>
      <c r="D138" s="9"/>
      <c r="E138" s="9"/>
      <c r="F138" s="9"/>
      <c r="G138" s="9"/>
      <c r="H138" s="9"/>
      <c r="I138" s="9"/>
      <c r="J138" s="9"/>
      <c r="K138" s="9"/>
    </row>
    <row r="139" spans="2:11" x14ac:dyDescent="0.2">
      <c r="B139" s="9"/>
      <c r="C139" s="9"/>
      <c r="D139" s="9"/>
      <c r="E139" s="9"/>
      <c r="F139" s="9"/>
      <c r="G139" s="9"/>
      <c r="H139" s="9"/>
      <c r="I139" s="9"/>
      <c r="J139" s="9"/>
      <c r="K139" s="9"/>
    </row>
    <row r="140" spans="2:11" x14ac:dyDescent="0.2">
      <c r="B140" s="9"/>
      <c r="C140" s="9"/>
      <c r="D140" s="9"/>
      <c r="E140" s="9"/>
      <c r="F140" s="9"/>
      <c r="G140" s="9"/>
      <c r="H140" s="9"/>
      <c r="I140" s="9"/>
      <c r="J140" s="9"/>
      <c r="K140" s="9"/>
    </row>
    <row r="141" spans="2:11" x14ac:dyDescent="0.2">
      <c r="B141" s="9"/>
      <c r="C141" s="9"/>
      <c r="D141" s="9"/>
      <c r="E141" s="9"/>
      <c r="F141" s="9"/>
      <c r="G141" s="9"/>
      <c r="H141" s="9"/>
      <c r="I141" s="9"/>
      <c r="J141" s="9"/>
      <c r="K141" s="9"/>
    </row>
    <row r="142" spans="2:11" x14ac:dyDescent="0.2">
      <c r="B142" s="9"/>
      <c r="C142" s="9"/>
      <c r="D142" s="9"/>
      <c r="E142" s="9"/>
      <c r="F142" s="9"/>
      <c r="G142" s="9"/>
      <c r="H142" s="9"/>
      <c r="I142" s="9"/>
      <c r="J142" s="9"/>
      <c r="K142" s="9"/>
    </row>
    <row r="143" spans="2:11" x14ac:dyDescent="0.2">
      <c r="B143" s="9"/>
      <c r="C143" s="9"/>
      <c r="D143" s="9"/>
      <c r="E143" s="9"/>
      <c r="F143" s="9"/>
      <c r="G143" s="9"/>
      <c r="H143" s="9"/>
      <c r="I143" s="9"/>
      <c r="J143" s="9"/>
      <c r="K143" s="9"/>
    </row>
    <row r="144" spans="2:11" x14ac:dyDescent="0.2">
      <c r="B144" s="9"/>
      <c r="C144" s="9"/>
      <c r="D144" s="9"/>
      <c r="E144" s="9"/>
      <c r="F144" s="9"/>
      <c r="G144" s="9"/>
      <c r="H144" s="9"/>
      <c r="I144" s="9"/>
      <c r="J144" s="9"/>
      <c r="K144" s="9"/>
    </row>
    <row r="145" spans="2:11" x14ac:dyDescent="0.2">
      <c r="B145" s="9"/>
      <c r="C145" s="9"/>
      <c r="D145" s="9"/>
      <c r="E145" s="9"/>
      <c r="F145" s="9"/>
      <c r="G145" s="9"/>
      <c r="H145" s="9"/>
      <c r="I145" s="9"/>
      <c r="J145" s="9"/>
      <c r="K145" s="9"/>
    </row>
    <row r="146" spans="2:11" x14ac:dyDescent="0.2">
      <c r="B146" s="9"/>
      <c r="C146" s="9"/>
      <c r="D146" s="9"/>
      <c r="E146" s="9"/>
      <c r="F146" s="9"/>
      <c r="G146" s="9"/>
      <c r="H146" s="9"/>
      <c r="I146" s="9"/>
      <c r="J146" s="9"/>
      <c r="K146" s="9"/>
    </row>
    <row r="147" spans="2:11" x14ac:dyDescent="0.2">
      <c r="B147" s="9"/>
      <c r="C147" s="9"/>
      <c r="D147" s="9"/>
      <c r="E147" s="9"/>
      <c r="F147" s="9"/>
      <c r="G147" s="9"/>
      <c r="H147" s="9"/>
      <c r="I147" s="9"/>
      <c r="J147" s="9"/>
      <c r="K147" s="9"/>
    </row>
    <row r="148" spans="2:11" x14ac:dyDescent="0.2">
      <c r="B148" s="9"/>
      <c r="C148" s="9"/>
      <c r="D148" s="9"/>
      <c r="E148" s="9"/>
      <c r="F148" s="9"/>
      <c r="G148" s="9"/>
      <c r="H148" s="9"/>
      <c r="I148" s="9"/>
      <c r="J148" s="9"/>
      <c r="K148" s="9"/>
    </row>
    <row r="149" spans="2:11" x14ac:dyDescent="0.2">
      <c r="B149" s="9"/>
      <c r="C149" s="9"/>
      <c r="D149" s="9"/>
      <c r="E149" s="9"/>
      <c r="F149" s="9"/>
      <c r="G149" s="9"/>
      <c r="H149" s="9"/>
      <c r="I149" s="9"/>
      <c r="J149" s="9"/>
      <c r="K149" s="9"/>
    </row>
    <row r="150" spans="2:11" x14ac:dyDescent="0.2">
      <c r="B150" s="9"/>
      <c r="C150" s="9"/>
      <c r="D150" s="9"/>
      <c r="E150" s="9"/>
      <c r="F150" s="9"/>
      <c r="G150" s="9"/>
      <c r="H150" s="9"/>
      <c r="I150" s="9"/>
      <c r="J150" s="9"/>
      <c r="K150" s="9"/>
    </row>
    <row r="151" spans="2:11" x14ac:dyDescent="0.2">
      <c r="B151" s="9"/>
      <c r="C151" s="9"/>
      <c r="D151" s="9"/>
      <c r="E151" s="9"/>
      <c r="F151" s="9"/>
      <c r="G151" s="9"/>
      <c r="H151" s="9"/>
      <c r="I151" s="9"/>
      <c r="J151" s="9"/>
      <c r="K151" s="9"/>
    </row>
    <row r="152" spans="2:11" x14ac:dyDescent="0.2">
      <c r="B152" s="9"/>
      <c r="C152" s="9"/>
      <c r="D152" s="9"/>
      <c r="E152" s="9"/>
      <c r="F152" s="9"/>
      <c r="G152" s="9"/>
      <c r="H152" s="9"/>
      <c r="I152" s="9"/>
      <c r="J152" s="9"/>
      <c r="K152" s="9"/>
    </row>
    <row r="153" spans="2:11" x14ac:dyDescent="0.2">
      <c r="B153" s="9"/>
      <c r="C153" s="9"/>
      <c r="D153" s="9"/>
      <c r="E153" s="9"/>
      <c r="F153" s="9"/>
      <c r="G153" s="9"/>
      <c r="H153" s="9"/>
      <c r="I153" s="9"/>
      <c r="J153" s="9"/>
      <c r="K153" s="9"/>
    </row>
    <row r="154" spans="2:11" x14ac:dyDescent="0.2">
      <c r="B154" s="9"/>
      <c r="C154" s="9"/>
      <c r="D154" s="9"/>
      <c r="E154" s="9"/>
      <c r="F154" s="9"/>
      <c r="G154" s="9"/>
      <c r="H154" s="9"/>
      <c r="I154" s="9"/>
      <c r="J154" s="9"/>
      <c r="K154" s="9"/>
    </row>
    <row r="155" spans="2:11" x14ac:dyDescent="0.2">
      <c r="B155" s="9"/>
      <c r="C155" s="9"/>
      <c r="D155" s="9"/>
      <c r="E155" s="9"/>
      <c r="F155" s="9"/>
      <c r="G155" s="9"/>
      <c r="H155" s="9"/>
      <c r="I155" s="9"/>
      <c r="J155" s="9"/>
      <c r="K155" s="9"/>
    </row>
    <row r="156" spans="2:11" x14ac:dyDescent="0.2">
      <c r="B156" s="9"/>
      <c r="C156" s="9"/>
      <c r="D156" s="9"/>
      <c r="E156" s="9"/>
      <c r="F156" s="9"/>
      <c r="G156" s="9"/>
      <c r="H156" s="9"/>
      <c r="I156" s="9"/>
      <c r="J156" s="9"/>
      <c r="K156" s="9"/>
    </row>
    <row r="157" spans="2:11" x14ac:dyDescent="0.2">
      <c r="B157" s="9"/>
      <c r="C157" s="9"/>
      <c r="D157" s="9"/>
      <c r="E157" s="9"/>
      <c r="F157" s="9"/>
      <c r="G157" s="9"/>
      <c r="H157" s="9"/>
      <c r="I157" s="9"/>
      <c r="J157" s="9"/>
      <c r="K157" s="9"/>
    </row>
    <row r="158" spans="2:11" x14ac:dyDescent="0.2">
      <c r="B158" s="9"/>
      <c r="C158" s="9"/>
      <c r="D158" s="9"/>
      <c r="E158" s="9"/>
      <c r="F158" s="9"/>
      <c r="G158" s="9"/>
      <c r="H158" s="9"/>
      <c r="I158" s="9"/>
      <c r="J158" s="9"/>
      <c r="K158" s="9"/>
    </row>
    <row r="159" spans="2:11" x14ac:dyDescent="0.2">
      <c r="B159" s="9"/>
      <c r="C159" s="9"/>
      <c r="D159" s="9"/>
      <c r="E159" s="9"/>
      <c r="F159" s="9"/>
      <c r="G159" s="9"/>
      <c r="H159" s="9"/>
      <c r="I159" s="9"/>
      <c r="J159" s="9"/>
      <c r="K159" s="9"/>
    </row>
    <row r="160" spans="2:11" x14ac:dyDescent="0.2">
      <c r="B160" s="9"/>
      <c r="C160" s="9"/>
      <c r="D160" s="9"/>
      <c r="E160" s="9"/>
      <c r="F160" s="9"/>
      <c r="G160" s="9"/>
      <c r="H160" s="9"/>
      <c r="I160" s="9"/>
      <c r="J160" s="9"/>
      <c r="K160" s="9"/>
    </row>
    <row r="161" spans="2:11" x14ac:dyDescent="0.2">
      <c r="B161" s="9"/>
      <c r="C161" s="9"/>
      <c r="D161" s="9"/>
      <c r="E161" s="9"/>
      <c r="F161" s="9"/>
      <c r="G161" s="9"/>
      <c r="H161" s="9"/>
      <c r="I161" s="9"/>
      <c r="J161" s="9"/>
      <c r="K161" s="9"/>
    </row>
    <row r="162" spans="2:11" x14ac:dyDescent="0.2">
      <c r="B162" s="9"/>
      <c r="C162" s="9"/>
      <c r="D162" s="9"/>
      <c r="E162" s="9"/>
      <c r="F162" s="9"/>
      <c r="G162" s="9"/>
      <c r="H162" s="9"/>
      <c r="I162" s="9"/>
      <c r="J162" s="9"/>
      <c r="K162" s="9"/>
    </row>
    <row r="163" spans="2:11" x14ac:dyDescent="0.2">
      <c r="B163" s="9"/>
      <c r="C163" s="9"/>
      <c r="D163" s="9"/>
      <c r="E163" s="9"/>
      <c r="F163" s="9"/>
      <c r="G163" s="9"/>
      <c r="H163" s="9"/>
      <c r="I163" s="9"/>
      <c r="J163" s="9"/>
      <c r="K163" s="9"/>
    </row>
    <row r="164" spans="2:11" x14ac:dyDescent="0.2">
      <c r="B164" s="9"/>
      <c r="C164" s="9"/>
      <c r="D164" s="9"/>
      <c r="E164" s="9"/>
      <c r="F164" s="9"/>
      <c r="G164" s="9"/>
      <c r="H164" s="9"/>
      <c r="I164" s="9"/>
      <c r="J164" s="9"/>
      <c r="K164" s="9"/>
    </row>
    <row r="165" spans="2:11" x14ac:dyDescent="0.2">
      <c r="B165" s="9"/>
      <c r="C165" s="9"/>
      <c r="D165" s="9"/>
      <c r="E165" s="9"/>
      <c r="F165" s="9"/>
      <c r="G165" s="9"/>
      <c r="H165" s="9"/>
      <c r="I165" s="9"/>
      <c r="J165" s="9"/>
      <c r="K165" s="9"/>
    </row>
    <row r="166" spans="2:11" x14ac:dyDescent="0.2">
      <c r="B166" s="9"/>
      <c r="C166" s="9"/>
      <c r="D166" s="9"/>
      <c r="E166" s="9"/>
      <c r="F166" s="9"/>
      <c r="G166" s="9"/>
      <c r="H166" s="9"/>
      <c r="I166" s="9"/>
      <c r="J166" s="9"/>
      <c r="K166" s="9"/>
    </row>
    <row r="167" spans="2:11" x14ac:dyDescent="0.2">
      <c r="B167" s="9"/>
      <c r="C167" s="9"/>
      <c r="D167" s="9"/>
      <c r="E167" s="9"/>
      <c r="F167" s="9"/>
      <c r="G167" s="9"/>
      <c r="H167" s="9"/>
      <c r="I167" s="9"/>
      <c r="J167" s="9"/>
      <c r="K167" s="9"/>
    </row>
    <row r="168" spans="2:11" x14ac:dyDescent="0.2">
      <c r="B168" s="9"/>
      <c r="C168" s="9"/>
      <c r="D168" s="9"/>
      <c r="E168" s="9"/>
      <c r="F168" s="9"/>
      <c r="G168" s="9"/>
      <c r="H168" s="9"/>
      <c r="I168" s="9"/>
      <c r="J168" s="9"/>
      <c r="K168" s="9"/>
    </row>
    <row r="169" spans="2:11" x14ac:dyDescent="0.2">
      <c r="B169" s="9"/>
      <c r="C169" s="9"/>
      <c r="D169" s="9"/>
      <c r="E169" s="9"/>
      <c r="F169" s="9"/>
      <c r="G169" s="9"/>
      <c r="H169" s="9"/>
      <c r="I169" s="9"/>
      <c r="J169" s="9"/>
      <c r="K169" s="9"/>
    </row>
    <row r="170" spans="2:11" x14ac:dyDescent="0.2">
      <c r="B170" s="9"/>
      <c r="C170" s="9"/>
      <c r="D170" s="9"/>
      <c r="E170" s="9"/>
      <c r="F170" s="9"/>
      <c r="G170" s="9"/>
      <c r="H170" s="9"/>
      <c r="I170" s="9"/>
      <c r="J170" s="9"/>
      <c r="K170" s="9"/>
    </row>
    <row r="171" spans="2:11" x14ac:dyDescent="0.2">
      <c r="B171" s="9"/>
      <c r="C171" s="9"/>
      <c r="D171" s="9"/>
      <c r="E171" s="9"/>
      <c r="F171" s="9"/>
      <c r="G171" s="9"/>
      <c r="H171" s="9"/>
      <c r="I171" s="9"/>
      <c r="J171" s="9"/>
      <c r="K171" s="9"/>
    </row>
    <row r="172" spans="2:11" x14ac:dyDescent="0.2">
      <c r="B172" s="9"/>
      <c r="C172" s="9"/>
      <c r="D172" s="9"/>
      <c r="E172" s="9"/>
      <c r="F172" s="9"/>
      <c r="G172" s="9"/>
      <c r="H172" s="9"/>
      <c r="I172" s="9"/>
      <c r="J172" s="9"/>
      <c r="K172" s="9"/>
    </row>
    <row r="173" spans="2:11" x14ac:dyDescent="0.2">
      <c r="B173" s="9"/>
      <c r="C173" s="9"/>
      <c r="D173" s="9"/>
      <c r="E173" s="9"/>
      <c r="F173" s="9"/>
      <c r="G173" s="9"/>
      <c r="H173" s="9"/>
      <c r="I173" s="9"/>
      <c r="J173" s="9"/>
      <c r="K173" s="9"/>
    </row>
    <row r="174" spans="2:11" x14ac:dyDescent="0.2">
      <c r="B174" s="9"/>
      <c r="C174" s="9"/>
      <c r="D174" s="9"/>
      <c r="E174" s="9"/>
      <c r="F174" s="9"/>
      <c r="G174" s="9"/>
      <c r="H174" s="9"/>
      <c r="I174" s="9"/>
      <c r="J174" s="9"/>
      <c r="K174" s="9"/>
    </row>
    <row r="175" spans="2:11" x14ac:dyDescent="0.2">
      <c r="B175" s="9"/>
      <c r="C175" s="9"/>
      <c r="D175" s="9"/>
      <c r="E175" s="9"/>
      <c r="F175" s="9"/>
      <c r="G175" s="9"/>
      <c r="H175" s="9"/>
      <c r="I175" s="9"/>
      <c r="J175" s="9"/>
      <c r="K175" s="9"/>
    </row>
    <row r="176" spans="2:11" x14ac:dyDescent="0.2">
      <c r="B176" s="9"/>
      <c r="C176" s="9"/>
      <c r="D176" s="9"/>
      <c r="E176" s="9"/>
      <c r="F176" s="9"/>
      <c r="G176" s="9"/>
      <c r="H176" s="9"/>
      <c r="I176" s="9"/>
      <c r="J176" s="9"/>
      <c r="K176" s="9"/>
    </row>
    <row r="177" spans="2:11" x14ac:dyDescent="0.2">
      <c r="B177" s="9"/>
      <c r="C177" s="9"/>
      <c r="D177" s="9"/>
      <c r="E177" s="9"/>
      <c r="F177" s="9"/>
      <c r="G177" s="9"/>
      <c r="H177" s="9"/>
      <c r="I177" s="9"/>
      <c r="J177" s="9"/>
      <c r="K177" s="9"/>
    </row>
    <row r="178" spans="2:11" x14ac:dyDescent="0.2">
      <c r="B178" s="9"/>
      <c r="C178" s="9"/>
      <c r="D178" s="9"/>
      <c r="E178" s="9"/>
      <c r="F178" s="9"/>
      <c r="G178" s="9"/>
      <c r="H178" s="9"/>
      <c r="I178" s="9"/>
      <c r="J178" s="9"/>
      <c r="K178" s="9"/>
    </row>
    <row r="179" spans="2:11" x14ac:dyDescent="0.2">
      <c r="B179" s="9"/>
      <c r="C179" s="9"/>
      <c r="D179" s="9"/>
      <c r="E179" s="9"/>
      <c r="F179" s="9"/>
      <c r="G179" s="9"/>
      <c r="H179" s="9"/>
      <c r="I179" s="9"/>
      <c r="J179" s="9"/>
      <c r="K179" s="9"/>
    </row>
    <row r="180" spans="2:11" x14ac:dyDescent="0.2">
      <c r="B180" s="9"/>
      <c r="C180" s="9"/>
      <c r="D180" s="9"/>
      <c r="E180" s="9"/>
      <c r="F180" s="9"/>
      <c r="G180" s="9"/>
      <c r="H180" s="9"/>
      <c r="I180" s="9"/>
      <c r="J180" s="9"/>
      <c r="K180" s="9"/>
    </row>
    <row r="181" spans="2:11" x14ac:dyDescent="0.2">
      <c r="B181" s="9"/>
      <c r="C181" s="9"/>
      <c r="D181" s="9"/>
      <c r="E181" s="9"/>
      <c r="F181" s="9"/>
      <c r="G181" s="9"/>
      <c r="H181" s="9"/>
      <c r="I181" s="9"/>
      <c r="J181" s="9"/>
      <c r="K181" s="9"/>
    </row>
    <row r="182" spans="2:11" x14ac:dyDescent="0.2">
      <c r="B182" s="9"/>
      <c r="C182" s="9"/>
      <c r="D182" s="9"/>
      <c r="E182" s="9"/>
      <c r="F182" s="9"/>
      <c r="G182" s="9"/>
      <c r="H182" s="9"/>
      <c r="I182" s="9"/>
      <c r="J182" s="9"/>
      <c r="K182" s="9"/>
    </row>
    <row r="183" spans="2:11" x14ac:dyDescent="0.2">
      <c r="B183" s="9"/>
      <c r="C183" s="9"/>
      <c r="D183" s="9"/>
      <c r="E183" s="9"/>
      <c r="F183" s="9"/>
      <c r="G183" s="9"/>
      <c r="H183" s="9"/>
      <c r="I183" s="9"/>
      <c r="J183" s="9"/>
      <c r="K183" s="9"/>
    </row>
    <row r="184" spans="2:11" x14ac:dyDescent="0.2">
      <c r="B184" s="9"/>
      <c r="C184" s="9"/>
      <c r="D184" s="9"/>
      <c r="E184" s="9"/>
      <c r="F184" s="9"/>
      <c r="G184" s="9"/>
      <c r="H184" s="9"/>
      <c r="I184" s="9"/>
      <c r="J184" s="9"/>
      <c r="K184" s="9"/>
    </row>
    <row r="185" spans="2:11" x14ac:dyDescent="0.2">
      <c r="B185" s="9"/>
      <c r="C185" s="9"/>
      <c r="D185" s="9"/>
      <c r="E185" s="9"/>
      <c r="F185" s="9"/>
      <c r="G185" s="9"/>
      <c r="H185" s="9"/>
      <c r="I185" s="9"/>
      <c r="J185" s="9"/>
      <c r="K185" s="9"/>
    </row>
    <row r="186" spans="2:11" x14ac:dyDescent="0.2">
      <c r="B186" s="9"/>
      <c r="C186" s="9"/>
      <c r="D186" s="9"/>
      <c r="E186" s="9"/>
      <c r="F186" s="9"/>
      <c r="G186" s="9"/>
      <c r="H186" s="9"/>
      <c r="I186" s="9"/>
      <c r="J186" s="9"/>
      <c r="K186" s="9"/>
    </row>
    <row r="187" spans="2:11" x14ac:dyDescent="0.2">
      <c r="B187" s="9"/>
      <c r="C187" s="9"/>
      <c r="D187" s="9"/>
      <c r="E187" s="9"/>
      <c r="F187" s="9"/>
      <c r="G187" s="9"/>
      <c r="H187" s="9"/>
      <c r="I187" s="9"/>
      <c r="J187" s="9"/>
      <c r="K187" s="9"/>
    </row>
    <row r="188" spans="2:11" x14ac:dyDescent="0.2">
      <c r="B188" s="9"/>
      <c r="C188" s="9"/>
      <c r="D188" s="9"/>
      <c r="E188" s="9"/>
      <c r="F188" s="9"/>
      <c r="G188" s="9"/>
      <c r="H188" s="9"/>
      <c r="I188" s="9"/>
      <c r="J188" s="9"/>
      <c r="K188" s="9"/>
    </row>
    <row r="189" spans="2:11" x14ac:dyDescent="0.2">
      <c r="B189" s="9"/>
      <c r="C189" s="9"/>
      <c r="D189" s="9"/>
      <c r="E189" s="9"/>
      <c r="F189" s="9"/>
      <c r="G189" s="9"/>
      <c r="H189" s="9"/>
      <c r="I189" s="9"/>
      <c r="J189" s="9"/>
      <c r="K189" s="9"/>
    </row>
    <row r="190" spans="2:11" x14ac:dyDescent="0.2">
      <c r="B190" s="9"/>
      <c r="C190" s="9"/>
      <c r="D190" s="9"/>
      <c r="E190" s="9"/>
      <c r="F190" s="9"/>
      <c r="G190" s="9"/>
      <c r="H190" s="9"/>
      <c r="I190" s="9"/>
      <c r="J190" s="9"/>
      <c r="K190" s="9"/>
    </row>
    <row r="191" spans="2:11" x14ac:dyDescent="0.2">
      <c r="B191" s="9"/>
      <c r="C191" s="9"/>
      <c r="D191" s="9"/>
      <c r="E191" s="9"/>
      <c r="F191" s="9"/>
      <c r="G191" s="9"/>
      <c r="H191" s="9"/>
      <c r="I191" s="9"/>
      <c r="J191" s="9"/>
      <c r="K191" s="9"/>
    </row>
    <row r="192" spans="2:11" x14ac:dyDescent="0.2">
      <c r="B192" s="9"/>
      <c r="C192" s="9"/>
      <c r="D192" s="9"/>
      <c r="E192" s="9"/>
      <c r="F192" s="9"/>
      <c r="G192" s="9"/>
      <c r="H192" s="9"/>
      <c r="I192" s="9"/>
      <c r="J192" s="9"/>
      <c r="K192" s="9"/>
    </row>
    <row r="193" spans="2:11" x14ac:dyDescent="0.2">
      <c r="B193" s="9"/>
      <c r="C193" s="9"/>
      <c r="D193" s="9"/>
      <c r="E193" s="9"/>
      <c r="F193" s="9"/>
      <c r="G193" s="9"/>
      <c r="H193" s="9"/>
      <c r="I193" s="9"/>
      <c r="J193" s="9"/>
      <c r="K193" s="9"/>
    </row>
    <row r="194" spans="2:11" x14ac:dyDescent="0.2">
      <c r="B194" s="9"/>
      <c r="C194" s="9"/>
      <c r="D194" s="9"/>
      <c r="E194" s="9"/>
      <c r="F194" s="9"/>
      <c r="G194" s="9"/>
      <c r="H194" s="9"/>
      <c r="I194" s="9"/>
      <c r="J194" s="9"/>
      <c r="K194" s="9"/>
    </row>
    <row r="195" spans="2:11" x14ac:dyDescent="0.2">
      <c r="B195" s="9"/>
      <c r="C195" s="9"/>
      <c r="D195" s="9"/>
      <c r="E195" s="9"/>
      <c r="F195" s="9"/>
      <c r="G195" s="9"/>
      <c r="H195" s="9"/>
      <c r="I195" s="9"/>
      <c r="J195" s="9"/>
      <c r="K195" s="9"/>
    </row>
    <row r="196" spans="2:11" x14ac:dyDescent="0.2">
      <c r="B196" s="9"/>
      <c r="C196" s="9"/>
      <c r="D196" s="9"/>
      <c r="E196" s="9"/>
      <c r="F196" s="9"/>
      <c r="G196" s="9"/>
      <c r="H196" s="9"/>
      <c r="I196" s="9"/>
      <c r="J196" s="9"/>
      <c r="K196" s="9"/>
    </row>
    <row r="197" spans="2:11" x14ac:dyDescent="0.2">
      <c r="B197" s="9"/>
      <c r="C197" s="9"/>
      <c r="D197" s="9"/>
      <c r="E197" s="9"/>
      <c r="F197" s="9"/>
      <c r="G197" s="9"/>
      <c r="H197" s="9"/>
      <c r="I197" s="9"/>
      <c r="J197" s="9"/>
      <c r="K197" s="9"/>
    </row>
    <row r="198" spans="2:11" x14ac:dyDescent="0.2">
      <c r="B198" s="9"/>
      <c r="C198" s="9"/>
      <c r="D198" s="9"/>
      <c r="E198" s="9"/>
      <c r="F198" s="9"/>
      <c r="G198" s="9"/>
      <c r="H198" s="9"/>
      <c r="I198" s="9"/>
      <c r="J198" s="9"/>
      <c r="K198" s="9"/>
    </row>
    <row r="199" spans="2:11" x14ac:dyDescent="0.2">
      <c r="B199" s="9"/>
      <c r="C199" s="9"/>
      <c r="D199" s="9"/>
      <c r="E199" s="9"/>
      <c r="F199" s="9"/>
      <c r="G199" s="9"/>
      <c r="H199" s="9"/>
      <c r="I199" s="9"/>
      <c r="J199" s="9"/>
      <c r="K199" s="9"/>
    </row>
    <row r="200" spans="2:11" x14ac:dyDescent="0.2">
      <c r="B200" s="9"/>
      <c r="C200" s="9"/>
      <c r="D200" s="9"/>
      <c r="E200" s="9"/>
      <c r="F200" s="9"/>
      <c r="G200" s="9"/>
      <c r="H200" s="9"/>
      <c r="I200" s="9"/>
      <c r="J200" s="9"/>
      <c r="K200" s="9"/>
    </row>
    <row r="201" spans="2:11" x14ac:dyDescent="0.2">
      <c r="B201" s="9"/>
      <c r="C201" s="9"/>
      <c r="D201" s="9"/>
      <c r="E201" s="9"/>
      <c r="F201" s="9"/>
      <c r="G201" s="9"/>
      <c r="H201" s="9"/>
      <c r="I201" s="9"/>
      <c r="J201" s="9"/>
      <c r="K201" s="9"/>
    </row>
    <row r="202" spans="2:11" x14ac:dyDescent="0.2">
      <c r="B202" s="9"/>
      <c r="C202" s="9"/>
      <c r="D202" s="9"/>
      <c r="E202" s="9"/>
      <c r="F202" s="9"/>
      <c r="G202" s="9"/>
      <c r="H202" s="9"/>
      <c r="I202" s="9"/>
      <c r="J202" s="9"/>
      <c r="K202" s="9"/>
    </row>
    <row r="203" spans="2:11" x14ac:dyDescent="0.2">
      <c r="B203" s="9"/>
      <c r="C203" s="9"/>
      <c r="D203" s="9"/>
      <c r="E203" s="9"/>
      <c r="F203" s="9"/>
      <c r="G203" s="9"/>
      <c r="H203" s="9"/>
      <c r="I203" s="9"/>
      <c r="J203" s="9"/>
      <c r="K203" s="9"/>
    </row>
    <row r="204" spans="2:11" x14ac:dyDescent="0.2">
      <c r="B204" s="9"/>
      <c r="C204" s="9"/>
      <c r="D204" s="9"/>
      <c r="E204" s="9"/>
      <c r="F204" s="9"/>
      <c r="G204" s="9"/>
      <c r="H204" s="9"/>
      <c r="I204" s="9"/>
      <c r="J204" s="9"/>
      <c r="K204" s="9"/>
    </row>
  </sheetData>
  <protectedRanges>
    <protectedRange sqref="J74" name="Ext number of days"/>
  </protectedRanges>
  <mergeCells count="50">
    <mergeCell ref="F86:G86"/>
    <mergeCell ref="F37:H37"/>
    <mergeCell ref="F38:H38"/>
    <mergeCell ref="F39:H39"/>
    <mergeCell ref="F40:H40"/>
    <mergeCell ref="F41:H41"/>
    <mergeCell ref="H72:J73"/>
    <mergeCell ref="H75:I75"/>
    <mergeCell ref="D77:H77"/>
    <mergeCell ref="E82:H82"/>
    <mergeCell ref="D84:E84"/>
    <mergeCell ref="G84:H84"/>
    <mergeCell ref="F36:H36"/>
    <mergeCell ref="C24:E24"/>
    <mergeCell ref="H24:J24"/>
    <mergeCell ref="C25:E25"/>
    <mergeCell ref="H25:J25"/>
    <mergeCell ref="H28:J28"/>
    <mergeCell ref="C30:E30"/>
    <mergeCell ref="H30:J30"/>
    <mergeCell ref="C31:E31"/>
    <mergeCell ref="H31:J31"/>
    <mergeCell ref="C32:E32"/>
    <mergeCell ref="H32:J32"/>
    <mergeCell ref="H33:J33"/>
    <mergeCell ref="C21:E21"/>
    <mergeCell ref="H21:J21"/>
    <mergeCell ref="C22:E22"/>
    <mergeCell ref="H22:J22"/>
    <mergeCell ref="C23:E23"/>
    <mergeCell ref="H23:J23"/>
    <mergeCell ref="C18:E18"/>
    <mergeCell ref="H18:J18"/>
    <mergeCell ref="C19:E19"/>
    <mergeCell ref="H19:J19"/>
    <mergeCell ref="C20:E20"/>
    <mergeCell ref="H20:J20"/>
    <mergeCell ref="C17:E17"/>
    <mergeCell ref="H17:J17"/>
    <mergeCell ref="B1:J1"/>
    <mergeCell ref="B2:J2"/>
    <mergeCell ref="E8:G8"/>
    <mergeCell ref="E9:G9"/>
    <mergeCell ref="E10:G10"/>
    <mergeCell ref="C11:I12"/>
    <mergeCell ref="I14:J14"/>
    <mergeCell ref="C15:E15"/>
    <mergeCell ref="H15:J15"/>
    <mergeCell ref="C16:E16"/>
    <mergeCell ref="H16:J16"/>
  </mergeCells>
  <conditionalFormatting sqref="I68">
    <cfRule type="cellIs" dxfId="39" priority="2" stopIfTrue="1" operator="lessThan">
      <formula>0</formula>
    </cfRule>
  </conditionalFormatting>
  <conditionalFormatting sqref="J68">
    <cfRule type="cellIs" dxfId="38" priority="1" stopIfTrue="1" operator="equal">
      <formula>"Can Not Quote"</formula>
    </cfRule>
  </conditionalFormatting>
  <dataValidations count="13">
    <dataValidation type="list" allowBlank="1" showInputMessage="1" showErrorMessage="1" sqref="F38:H38" xr:uid="{00000000-0002-0000-0100-000000000000}">
      <formula1>Comp</formula1>
    </dataValidation>
    <dataValidation type="list" allowBlank="1" showInputMessage="1" showErrorMessage="1" sqref="H32:J32" xr:uid="{00000000-0002-0000-0100-000001000000}">
      <formula1>Prepay</formula1>
    </dataValidation>
    <dataValidation type="list" errorStyle="warning" allowBlank="1" showInputMessage="1" showErrorMessage="1" sqref="F37" xr:uid="{00000000-0002-0000-0100-000002000000}">
      <formula1>Product_types</formula1>
    </dataValidation>
    <dataValidation type="list" allowBlank="1" showInputMessage="1" showErrorMessage="1" sqref="F36" xr:uid="{00000000-0002-0000-0100-000003000000}">
      <formula1>Series</formula1>
    </dataValidation>
    <dataValidation type="list" allowBlank="1" showInputMessage="1" showErrorMessage="1" sqref="H20" xr:uid="{00000000-0002-0000-0100-000004000000}">
      <formula1>Loan_Purpose</formula1>
    </dataValidation>
    <dataValidation type="list" allowBlank="1" showInputMessage="1" showErrorMessage="1" sqref="H21" xr:uid="{00000000-0002-0000-0100-000005000000}">
      <formula1>Property_types</formula1>
    </dataValidation>
    <dataValidation type="list" allowBlank="1" showInputMessage="1" showErrorMessage="1" sqref="H23:J23" xr:uid="{00000000-0002-0000-0100-000006000000}">
      <formula1>$O$14:$O$17</formula1>
    </dataValidation>
    <dataValidation type="list" allowBlank="1" showInputMessage="1" showErrorMessage="1" sqref="H30" xr:uid="{00000000-0002-0000-0100-000007000000}">
      <formula1>Interest_Only</formula1>
    </dataValidation>
    <dataValidation type="list" allowBlank="1" showInputMessage="1" showErrorMessage="1" sqref="H22" xr:uid="{00000000-0002-0000-0100-000008000000}">
      <formula1>Occupancy</formula1>
    </dataValidation>
    <dataValidation type="list" allowBlank="1" showInputMessage="1" showErrorMessage="1" sqref="G84:H84" xr:uid="{00000000-0002-0000-0100-000009000000}">
      <formula1>$O$94:$O$95</formula1>
    </dataValidation>
    <dataValidation type="list" allowBlank="1" showInputMessage="1" showErrorMessage="1" sqref="C76 J71" xr:uid="{00000000-0002-0000-0100-00000A000000}">
      <formula1>Broker_Lock_Period</formula1>
    </dataValidation>
    <dataValidation type="list" allowBlank="1" showInputMessage="1" showErrorMessage="1" sqref="D84" xr:uid="{00000000-0002-0000-0100-00000B000000}">
      <formula1>Index</formula1>
    </dataValidation>
    <dataValidation type="list" allowBlank="1" showInputMessage="1" showErrorMessage="1" sqref="E84 E74 H71 E71 H74 K19 H31" xr:uid="{00000000-0002-0000-0100-00000C000000}">
      <formula1>Yes_or_No</formula1>
    </dataValidation>
  </dataValidations>
  <hyperlinks>
    <hyperlink ref="E4" r:id="rId1" display="Checklist" xr:uid="{00000000-0004-0000-0100-000000000000}"/>
  </hyperlinks>
  <printOptions horizontalCentered="1"/>
  <pageMargins left="0.15" right="0.15" top="0.5" bottom="0.25" header="0.5" footer="0.5"/>
  <pageSetup paperSize="5" scale="66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5" name="Check Box 1">
              <controlPr defaultSize="0" autoFill="0" autoLine="0" autoPict="0">
                <anchor moveWithCells="1">
                  <from>
                    <xdr:col>1</xdr:col>
                    <xdr:colOff>485775</xdr:colOff>
                    <xdr:row>3</xdr:row>
                    <xdr:rowOff>9525</xdr:rowOff>
                  </from>
                  <to>
                    <xdr:col>1</xdr:col>
                    <xdr:colOff>790575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6" name="Check Box 2">
              <controlPr defaultSize="0" autoFill="0" autoLine="0" autoPict="0">
                <anchor moveWithCells="1">
                  <from>
                    <xdr:col>1</xdr:col>
                    <xdr:colOff>485775</xdr:colOff>
                    <xdr:row>4</xdr:row>
                    <xdr:rowOff>9525</xdr:rowOff>
                  </from>
                  <to>
                    <xdr:col>1</xdr:col>
                    <xdr:colOff>790575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7" name="Check Box 3">
              <controlPr defaultSize="0" autoFill="0" autoLine="0" autoPict="0">
                <anchor moveWithCells="1">
                  <from>
                    <xdr:col>1</xdr:col>
                    <xdr:colOff>485775</xdr:colOff>
                    <xdr:row>4</xdr:row>
                    <xdr:rowOff>9525</xdr:rowOff>
                  </from>
                  <to>
                    <xdr:col>1</xdr:col>
                    <xdr:colOff>790575</xdr:colOff>
                    <xdr:row>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>
    <pageSetUpPr fitToPage="1"/>
  </sheetPr>
  <dimension ref="A1:AL382"/>
  <sheetViews>
    <sheetView tabSelected="1" topLeftCell="A41" zoomScaleNormal="100" zoomScaleSheetLayoutView="55" zoomScalePageLayoutView="55" workbookViewId="0">
      <selection activeCell="AD22" sqref="AD22"/>
    </sheetView>
  </sheetViews>
  <sheetFormatPr defaultColWidth="9.140625" defaultRowHeight="12.75" x14ac:dyDescent="0.2"/>
  <cols>
    <col min="1" max="1" width="3.42578125" style="318" customWidth="1"/>
    <col min="2" max="2" width="11.140625" style="318" customWidth="1"/>
    <col min="3" max="3" width="7.85546875" style="318" customWidth="1"/>
    <col min="4" max="4" width="8.5703125" style="318" customWidth="1"/>
    <col min="5" max="6" width="7.85546875" style="318" customWidth="1"/>
    <col min="7" max="7" width="11.5703125" style="318" customWidth="1"/>
    <col min="8" max="8" width="2.85546875" style="318" customWidth="1"/>
    <col min="9" max="10" width="7.85546875" style="318" customWidth="1"/>
    <col min="11" max="11" width="8.140625" style="318" customWidth="1"/>
    <col min="12" max="12" width="5.7109375" style="318" customWidth="1"/>
    <col min="13" max="13" width="2.5703125" style="318" customWidth="1"/>
    <col min="14" max="16" width="7.85546875" style="318" customWidth="1"/>
    <col min="17" max="17" width="15" style="328" customWidth="1"/>
    <col min="18" max="18" width="10.85546875" style="318" customWidth="1"/>
    <col min="19" max="19" width="5.42578125" style="337" customWidth="1"/>
    <col min="20" max="20" width="10.85546875" style="318" customWidth="1"/>
    <col min="21" max="21" width="5.42578125" style="328" customWidth="1"/>
    <col min="22" max="22" width="10.85546875" style="318" customWidth="1"/>
    <col min="23" max="23" width="6.140625" style="318" bestFit="1" customWidth="1"/>
    <col min="24" max="24" width="4" style="318" customWidth="1"/>
    <col min="25" max="25" width="6.28515625" style="318" customWidth="1"/>
    <col min="26" max="26" width="9.140625" style="316"/>
    <col min="27" max="27" width="9.140625" style="319"/>
    <col min="28" max="29" width="9.140625" style="318"/>
    <col min="30" max="31" width="9.140625" style="316"/>
    <col min="32" max="16384" width="9.140625" style="318"/>
  </cols>
  <sheetData>
    <row r="1" spans="1:32" ht="23.25" customHeight="1" x14ac:dyDescent="0.2">
      <c r="A1" s="323"/>
      <c r="B1" s="324"/>
      <c r="C1" s="324"/>
      <c r="D1" s="324"/>
      <c r="E1" s="324"/>
      <c r="F1" s="324"/>
      <c r="G1" s="324"/>
      <c r="H1" s="324"/>
      <c r="I1" s="324"/>
      <c r="J1" s="324"/>
      <c r="K1" s="324"/>
      <c r="L1" s="324"/>
      <c r="M1" s="324"/>
      <c r="N1" s="324"/>
      <c r="O1" s="324"/>
      <c r="P1" s="324"/>
      <c r="Q1" s="325"/>
      <c r="R1" s="324"/>
      <c r="S1" s="325"/>
      <c r="T1" s="324"/>
      <c r="U1" s="325"/>
      <c r="V1" s="324"/>
      <c r="W1" s="324"/>
      <c r="X1" s="326"/>
    </row>
    <row r="2" spans="1:32" ht="25.5" customHeight="1" x14ac:dyDescent="0.2">
      <c r="A2" s="327"/>
      <c r="B2" s="352"/>
      <c r="C2" s="113"/>
      <c r="E2" s="562"/>
      <c r="F2" s="562"/>
      <c r="G2" s="562"/>
      <c r="H2" s="562"/>
      <c r="I2" s="562"/>
      <c r="J2" s="562"/>
      <c r="K2" s="562"/>
      <c r="L2" s="562"/>
      <c r="M2" s="353"/>
      <c r="N2" s="354"/>
      <c r="O2" s="113"/>
      <c r="P2" s="113"/>
      <c r="R2" s="554" t="s">
        <v>154</v>
      </c>
      <c r="S2" s="554"/>
      <c r="T2" s="554"/>
      <c r="U2" s="554"/>
      <c r="V2" s="554"/>
      <c r="W2" s="355" t="s">
        <v>223</v>
      </c>
      <c r="X2" s="329"/>
      <c r="Z2" s="316" t="s">
        <v>337</v>
      </c>
      <c r="AA2" s="316"/>
      <c r="AD2" s="316" t="s">
        <v>306</v>
      </c>
      <c r="AE2" s="316" t="str">
        <f>IF(OR(R18=R18=Z5,R18=Z7,R18=Z11,R18=Z12),"Yes","No")</f>
        <v>No</v>
      </c>
    </row>
    <row r="3" spans="1:32" ht="23.25" customHeight="1" x14ac:dyDescent="0.2">
      <c r="A3" s="327"/>
      <c r="B3" s="352"/>
      <c r="C3" s="113"/>
      <c r="E3" s="562"/>
      <c r="F3" s="562"/>
      <c r="G3" s="562"/>
      <c r="H3" s="562"/>
      <c r="I3" s="562"/>
      <c r="J3" s="562"/>
      <c r="K3" s="562"/>
      <c r="L3" s="562"/>
      <c r="M3" s="356"/>
      <c r="N3" s="357"/>
      <c r="O3" s="357"/>
      <c r="P3" s="113"/>
      <c r="Q3" s="358"/>
      <c r="R3" s="113"/>
      <c r="S3" s="330"/>
      <c r="T3" s="359" t="s">
        <v>339</v>
      </c>
      <c r="W3" s="113"/>
      <c r="X3" s="329"/>
      <c r="Z3" s="316" t="s">
        <v>364</v>
      </c>
      <c r="AA3" s="316"/>
    </row>
    <row r="4" spans="1:32" ht="23.25" customHeight="1" x14ac:dyDescent="0.2">
      <c r="A4" s="327"/>
      <c r="B4" s="352"/>
      <c r="C4" s="113"/>
      <c r="E4" s="360"/>
      <c r="F4" s="357"/>
      <c r="G4" s="352"/>
      <c r="H4" s="113"/>
      <c r="I4" s="361"/>
      <c r="J4" s="361"/>
      <c r="K4" s="361"/>
      <c r="L4" s="361"/>
      <c r="N4" s="361"/>
      <c r="O4" s="362"/>
      <c r="P4" s="113"/>
      <c r="Q4" s="330"/>
      <c r="R4" s="113"/>
      <c r="S4" s="363"/>
      <c r="T4" s="359" t="s">
        <v>340</v>
      </c>
      <c r="V4" s="363"/>
      <c r="W4" s="113"/>
      <c r="X4" s="329"/>
      <c r="Z4" s="316" t="s">
        <v>333</v>
      </c>
      <c r="AA4" s="316"/>
      <c r="AD4" s="320"/>
      <c r="AE4" s="320"/>
      <c r="AF4" s="113"/>
    </row>
    <row r="5" spans="1:32" ht="23.25" customHeight="1" x14ac:dyDescent="0.2">
      <c r="A5" s="327"/>
      <c r="B5" s="352"/>
      <c r="C5" s="113"/>
      <c r="D5" s="357"/>
      <c r="E5" s="364"/>
      <c r="F5" s="357"/>
      <c r="G5" s="352"/>
      <c r="H5" s="113"/>
      <c r="I5" s="361"/>
      <c r="J5" s="361"/>
      <c r="K5" s="361"/>
      <c r="L5" s="361"/>
      <c r="M5" s="361"/>
      <c r="N5" s="361"/>
      <c r="O5" s="357"/>
      <c r="P5" s="113"/>
      <c r="Q5" s="330"/>
      <c r="R5" s="113"/>
      <c r="S5" s="330"/>
      <c r="T5" s="359" t="s">
        <v>341</v>
      </c>
      <c r="V5" s="113"/>
      <c r="W5" s="113"/>
      <c r="X5" s="329"/>
      <c r="Z5" s="316" t="s">
        <v>334</v>
      </c>
      <c r="AA5" s="316"/>
      <c r="AD5" s="320"/>
      <c r="AE5" s="320"/>
      <c r="AF5" s="113"/>
    </row>
    <row r="6" spans="1:32" ht="23.25" customHeight="1" x14ac:dyDescent="0.2">
      <c r="A6" s="327"/>
      <c r="B6" s="352"/>
      <c r="C6" s="113"/>
      <c r="D6" s="357"/>
      <c r="E6" s="364"/>
      <c r="F6" s="357"/>
      <c r="G6" s="352"/>
      <c r="H6" s="113"/>
      <c r="I6" s="361"/>
      <c r="J6" s="361"/>
      <c r="K6" s="361"/>
      <c r="L6" s="361"/>
      <c r="M6" s="361"/>
      <c r="N6" s="361"/>
      <c r="O6" s="357"/>
      <c r="P6" s="113"/>
      <c r="Q6" s="330"/>
      <c r="S6" s="330"/>
      <c r="T6" s="359" t="s">
        <v>342</v>
      </c>
      <c r="V6" s="113"/>
      <c r="W6" s="113"/>
      <c r="X6" s="329"/>
      <c r="Z6" s="316" t="s">
        <v>335</v>
      </c>
      <c r="AA6" s="316"/>
      <c r="AD6" s="320"/>
      <c r="AE6" s="320"/>
      <c r="AF6" s="113"/>
    </row>
    <row r="7" spans="1:32" ht="23.25" customHeight="1" x14ac:dyDescent="0.25">
      <c r="A7" s="327"/>
      <c r="B7" s="491" t="s">
        <v>338</v>
      </c>
      <c r="C7" s="491"/>
      <c r="D7" s="491"/>
      <c r="E7" s="491"/>
      <c r="F7" s="491"/>
      <c r="G7" s="491"/>
      <c r="H7" s="491"/>
      <c r="I7" s="491"/>
      <c r="J7" s="491"/>
      <c r="K7" s="491"/>
      <c r="L7" s="491"/>
      <c r="M7" s="491"/>
      <c r="N7" s="491"/>
      <c r="O7" s="491"/>
      <c r="P7" s="491"/>
      <c r="Q7" s="491"/>
      <c r="R7" s="491"/>
      <c r="S7" s="491"/>
      <c r="T7" s="491"/>
      <c r="U7" s="491"/>
      <c r="V7" s="491"/>
      <c r="W7" s="113"/>
      <c r="X7" s="329"/>
      <c r="Z7" s="316" t="s">
        <v>336</v>
      </c>
      <c r="AA7" s="316"/>
      <c r="AD7" s="320"/>
      <c r="AE7" s="320"/>
      <c r="AF7" s="113"/>
    </row>
    <row r="8" spans="1:32" ht="23.25" customHeight="1" x14ac:dyDescent="0.2">
      <c r="A8" s="327"/>
      <c r="B8" s="519" t="str">
        <f>IF(OR($R$2=$Z$24,$R$2=$Z$25),"Upload to Loan Action Form-Registration-Submission placeholder",IF(OR($R$2=$Z$26,$R$2=$Z$27),"Lock Desk Hours 9:30 to 5:30 based on originating branch location",IF($R$2=$Z$28,"Upload to Loan Action Form-Final Fees placeholder",)))</f>
        <v>Upload to Loan Action Form-Registration-Submission placeholder</v>
      </c>
      <c r="C8" s="519"/>
      <c r="D8" s="519"/>
      <c r="E8" s="519"/>
      <c r="F8" s="519"/>
      <c r="G8" s="519"/>
      <c r="H8" s="519"/>
      <c r="I8" s="519"/>
      <c r="J8" s="519"/>
      <c r="K8" s="519"/>
      <c r="L8" s="519"/>
      <c r="M8" s="519"/>
      <c r="N8" s="519"/>
      <c r="O8" s="519"/>
      <c r="P8" s="519"/>
      <c r="Q8" s="519"/>
      <c r="R8" s="519"/>
      <c r="S8" s="519"/>
      <c r="T8" s="519"/>
      <c r="U8" s="519"/>
      <c r="V8" s="519"/>
      <c r="W8" s="113"/>
      <c r="X8" s="329"/>
      <c r="Z8" s="316" t="s">
        <v>264</v>
      </c>
      <c r="AA8" s="316"/>
      <c r="AD8" s="320"/>
      <c r="AE8" s="320"/>
      <c r="AF8" s="113"/>
    </row>
    <row r="9" spans="1:32" ht="23.25" customHeight="1" x14ac:dyDescent="0.2">
      <c r="A9" s="327"/>
      <c r="B9" s="365" t="s">
        <v>267</v>
      </c>
      <c r="C9" s="366"/>
      <c r="D9" s="367"/>
      <c r="E9" s="367"/>
      <c r="F9" s="367"/>
      <c r="G9" s="366"/>
      <c r="H9" s="366"/>
      <c r="I9" s="367"/>
      <c r="J9" s="368"/>
      <c r="K9" s="368"/>
      <c r="L9" s="368"/>
      <c r="M9" s="368"/>
      <c r="N9" s="369" t="s">
        <v>163</v>
      </c>
      <c r="O9" s="331"/>
      <c r="P9" s="368"/>
      <c r="Q9" s="370"/>
      <c r="R9" s="331"/>
      <c r="S9" s="370"/>
      <c r="T9" s="331"/>
      <c r="U9" s="370"/>
      <c r="V9" s="331"/>
      <c r="W9" s="371"/>
      <c r="X9" s="329"/>
      <c r="Z9" s="316" t="s">
        <v>265</v>
      </c>
      <c r="AA9" s="316"/>
      <c r="AD9" s="320"/>
      <c r="AE9" s="320"/>
      <c r="AF9" s="113"/>
    </row>
    <row r="10" spans="1:32" ht="23.25" customHeight="1" x14ac:dyDescent="0.2">
      <c r="A10" s="372"/>
      <c r="B10" s="373" t="s">
        <v>159</v>
      </c>
      <c r="C10" s="373"/>
      <c r="D10" s="374"/>
      <c r="E10" s="374"/>
      <c r="F10" s="563"/>
      <c r="G10" s="563"/>
      <c r="H10" s="563"/>
      <c r="I10" s="563"/>
      <c r="J10" s="563"/>
      <c r="K10" s="563"/>
      <c r="L10" s="375"/>
      <c r="M10" s="332"/>
      <c r="N10" s="376" t="s">
        <v>164</v>
      </c>
      <c r="O10" s="313"/>
      <c r="P10" s="373"/>
      <c r="Q10" s="377"/>
      <c r="R10" s="524"/>
      <c r="S10" s="524"/>
      <c r="T10" s="524"/>
      <c r="U10" s="524"/>
      <c r="V10" s="524"/>
      <c r="W10" s="314"/>
      <c r="X10" s="329"/>
      <c r="Z10" s="316" t="s">
        <v>266</v>
      </c>
      <c r="AA10" s="316"/>
      <c r="AD10" s="320"/>
      <c r="AE10" s="320"/>
      <c r="AF10" s="113"/>
    </row>
    <row r="11" spans="1:32" ht="27.75" customHeight="1" x14ac:dyDescent="0.2">
      <c r="A11" s="372"/>
      <c r="B11" s="376" t="s">
        <v>161</v>
      </c>
      <c r="C11" s="373"/>
      <c r="D11" s="373"/>
      <c r="E11" s="373"/>
      <c r="F11" s="529"/>
      <c r="G11" s="529"/>
      <c r="H11" s="529"/>
      <c r="I11" s="529"/>
      <c r="J11" s="529"/>
      <c r="K11" s="529"/>
      <c r="L11" s="375"/>
      <c r="M11" s="332"/>
      <c r="N11" s="373" t="s">
        <v>8</v>
      </c>
      <c r="O11" s="313"/>
      <c r="P11" s="373"/>
      <c r="Q11" s="377"/>
      <c r="R11" s="526"/>
      <c r="S11" s="574"/>
      <c r="T11" s="574"/>
      <c r="U11" s="574"/>
      <c r="V11" s="574"/>
      <c r="W11" s="314"/>
      <c r="X11" s="329"/>
      <c r="Z11" s="316" t="s">
        <v>300</v>
      </c>
      <c r="AA11" s="316"/>
      <c r="AD11" s="320"/>
      <c r="AE11" s="320"/>
      <c r="AF11" s="113"/>
    </row>
    <row r="12" spans="1:32" ht="27.75" customHeight="1" x14ac:dyDescent="0.2">
      <c r="A12" s="372"/>
      <c r="B12" s="376" t="s">
        <v>210</v>
      </c>
      <c r="C12" s="373"/>
      <c r="D12" s="374"/>
      <c r="E12" s="374"/>
      <c r="F12" s="529"/>
      <c r="G12" s="529"/>
      <c r="H12" s="529"/>
      <c r="I12" s="529"/>
      <c r="J12" s="529"/>
      <c r="K12" s="529"/>
      <c r="L12" s="375"/>
      <c r="M12" s="332"/>
      <c r="N12" s="373" t="s">
        <v>261</v>
      </c>
      <c r="O12" s="313"/>
      <c r="P12" s="373"/>
      <c r="Q12" s="377"/>
      <c r="R12" s="526"/>
      <c r="S12" s="526"/>
      <c r="T12" s="526"/>
      <c r="U12" s="526"/>
      <c r="V12" s="526"/>
      <c r="W12" s="314"/>
      <c r="X12" s="329"/>
      <c r="Z12" s="316" t="s">
        <v>350</v>
      </c>
      <c r="AA12" s="316"/>
    </row>
    <row r="13" spans="1:32" ht="27.75" customHeight="1" x14ac:dyDescent="0.2">
      <c r="A13" s="372"/>
      <c r="B13" s="376"/>
      <c r="C13" s="373"/>
      <c r="D13" s="374"/>
      <c r="E13" s="374"/>
      <c r="F13" s="529"/>
      <c r="G13" s="529"/>
      <c r="H13" s="529"/>
      <c r="I13" s="529"/>
      <c r="J13" s="529"/>
      <c r="K13" s="529"/>
      <c r="L13" s="375"/>
      <c r="M13" s="332"/>
      <c r="N13" s="373" t="s">
        <v>263</v>
      </c>
      <c r="O13" s="332"/>
      <c r="P13" s="332"/>
      <c r="Q13" s="333"/>
      <c r="R13" s="526"/>
      <c r="S13" s="574"/>
      <c r="T13" s="574"/>
      <c r="U13" s="574"/>
      <c r="V13" s="574"/>
      <c r="W13" s="314"/>
      <c r="X13" s="329"/>
      <c r="Z13" s="316" t="s">
        <v>297</v>
      </c>
      <c r="AA13" s="316"/>
    </row>
    <row r="14" spans="1:32" ht="27.75" customHeight="1" x14ac:dyDescent="0.2">
      <c r="A14" s="372"/>
      <c r="B14" s="373" t="s">
        <v>343</v>
      </c>
      <c r="C14" s="373"/>
      <c r="D14" s="373"/>
      <c r="E14" s="373"/>
      <c r="F14" s="529"/>
      <c r="G14" s="529"/>
      <c r="H14" s="529"/>
      <c r="I14" s="529"/>
      <c r="J14" s="529"/>
      <c r="K14" s="529"/>
      <c r="L14" s="375"/>
      <c r="M14" s="332"/>
      <c r="N14" s="373" t="s">
        <v>262</v>
      </c>
      <c r="O14" s="332"/>
      <c r="P14" s="332"/>
      <c r="Q14" s="333"/>
      <c r="R14" s="526"/>
      <c r="S14" s="526"/>
      <c r="T14" s="526"/>
      <c r="U14" s="526"/>
      <c r="V14" s="526"/>
      <c r="W14" s="314"/>
      <c r="X14" s="329"/>
      <c r="Z14" s="316" t="s">
        <v>299</v>
      </c>
      <c r="AA14" s="316"/>
    </row>
    <row r="15" spans="1:32" ht="27.75" customHeight="1" x14ac:dyDescent="0.2">
      <c r="A15" s="372"/>
      <c r="B15" s="373" t="s">
        <v>160</v>
      </c>
      <c r="C15" s="373"/>
      <c r="D15" s="374"/>
      <c r="E15" s="374"/>
      <c r="F15" s="529"/>
      <c r="G15" s="529"/>
      <c r="H15" s="529"/>
      <c r="I15" s="529"/>
      <c r="J15" s="529"/>
      <c r="K15" s="529"/>
      <c r="L15" s="375"/>
      <c r="M15" s="332"/>
      <c r="N15" s="376" t="s">
        <v>165</v>
      </c>
      <c r="O15" s="313"/>
      <c r="P15" s="373"/>
      <c r="Q15" s="377"/>
      <c r="R15" s="576" t="e">
        <f>R11/(IF(R10="Purchase",MIN(R13,R14),R13))</f>
        <v>#DIV/0!</v>
      </c>
      <c r="S15" s="577"/>
      <c r="T15" s="378" t="s">
        <v>217</v>
      </c>
      <c r="U15" s="576" t="e">
        <f>(R11+R12)/(IF(R10="Purchase",MIN(R13,R14),R13))</f>
        <v>#DIV/0!</v>
      </c>
      <c r="V15" s="577"/>
      <c r="W15" s="314"/>
      <c r="X15" s="329"/>
      <c r="Z15" s="316" t="s">
        <v>298</v>
      </c>
      <c r="AA15" s="316"/>
    </row>
    <row r="16" spans="1:32" ht="27.75" customHeight="1" x14ac:dyDescent="0.2">
      <c r="A16" s="372"/>
      <c r="B16" s="373" t="s">
        <v>162</v>
      </c>
      <c r="C16" s="373"/>
      <c r="D16" s="374"/>
      <c r="E16" s="374"/>
      <c r="F16" s="575"/>
      <c r="G16" s="575"/>
      <c r="H16" s="575"/>
      <c r="I16" s="575"/>
      <c r="J16" s="575"/>
      <c r="K16" s="575"/>
      <c r="L16" s="375"/>
      <c r="M16" s="332"/>
      <c r="N16" s="376" t="s">
        <v>242</v>
      </c>
      <c r="O16" s="332"/>
      <c r="P16" s="332"/>
      <c r="Q16" s="333"/>
      <c r="R16" s="578"/>
      <c r="S16" s="579"/>
      <c r="T16" s="378" t="s">
        <v>217</v>
      </c>
      <c r="U16" s="578"/>
      <c r="V16" s="579"/>
      <c r="W16" s="314"/>
      <c r="X16" s="329"/>
      <c r="Z16" s="316" t="s">
        <v>269</v>
      </c>
      <c r="AA16" s="316"/>
    </row>
    <row r="17" spans="1:38" ht="27.75" customHeight="1" x14ac:dyDescent="0.2">
      <c r="A17" s="372"/>
      <c r="B17" s="373" t="s">
        <v>225</v>
      </c>
      <c r="C17" s="373"/>
      <c r="D17" s="373"/>
      <c r="E17" s="373"/>
      <c r="F17" s="573"/>
      <c r="G17" s="573"/>
      <c r="H17" s="573"/>
      <c r="I17" s="573"/>
      <c r="J17" s="374" t="s">
        <v>238</v>
      </c>
      <c r="K17" s="373"/>
      <c r="L17" s="379"/>
      <c r="M17" s="332"/>
      <c r="N17" s="380" t="s">
        <v>170</v>
      </c>
      <c r="O17" s="313"/>
      <c r="P17" s="380"/>
      <c r="Q17" s="377"/>
      <c r="R17" s="569"/>
      <c r="S17" s="570"/>
      <c r="T17" s="570"/>
      <c r="U17" s="570"/>
      <c r="V17" s="570"/>
      <c r="W17" s="314"/>
      <c r="X17" s="329"/>
      <c r="AA17" s="316"/>
    </row>
    <row r="18" spans="1:38" ht="27.75" customHeight="1" x14ac:dyDescent="0.2">
      <c r="A18" s="372"/>
      <c r="L18" s="314"/>
      <c r="M18" s="332"/>
      <c r="N18" s="373" t="s">
        <v>166</v>
      </c>
      <c r="O18" s="313"/>
      <c r="P18" s="373"/>
      <c r="Q18" s="377"/>
      <c r="R18" s="523"/>
      <c r="S18" s="527"/>
      <c r="T18" s="527"/>
      <c r="U18" s="527"/>
      <c r="V18" s="527"/>
      <c r="W18" s="314"/>
      <c r="X18" s="329"/>
      <c r="Z18" s="316" t="s">
        <v>273</v>
      </c>
    </row>
    <row r="19" spans="1:38" ht="27.75" customHeight="1" x14ac:dyDescent="0.2">
      <c r="A19" s="372"/>
      <c r="B19" s="365" t="s">
        <v>167</v>
      </c>
      <c r="C19" s="366"/>
      <c r="D19" s="366"/>
      <c r="E19" s="366"/>
      <c r="F19" s="366"/>
      <c r="G19" s="366"/>
      <c r="H19" s="366"/>
      <c r="I19" s="381"/>
      <c r="J19" s="382"/>
      <c r="K19" s="382"/>
      <c r="L19" s="314"/>
      <c r="M19" s="332"/>
      <c r="N19" s="373" t="s">
        <v>304</v>
      </c>
      <c r="O19" s="313"/>
      <c r="P19" s="373"/>
      <c r="Q19" s="377"/>
      <c r="R19" s="523"/>
      <c r="S19" s="523"/>
      <c r="T19" s="523"/>
      <c r="U19" s="523"/>
      <c r="V19" s="523"/>
      <c r="W19" s="314"/>
      <c r="X19" s="329"/>
      <c r="Z19" s="316" t="s">
        <v>272</v>
      </c>
    </row>
    <row r="20" spans="1:38" ht="27.75" customHeight="1" x14ac:dyDescent="0.2">
      <c r="A20" s="372"/>
      <c r="B20" s="373" t="s">
        <v>168</v>
      </c>
      <c r="C20" s="383"/>
      <c r="D20" s="384"/>
      <c r="E20" s="384"/>
      <c r="F20" s="528"/>
      <c r="G20" s="528"/>
      <c r="H20" s="528"/>
      <c r="I20" s="528"/>
      <c r="J20" s="528"/>
      <c r="K20" s="528"/>
      <c r="L20" s="314"/>
      <c r="M20" s="332"/>
      <c r="N20" s="373" t="s">
        <v>276</v>
      </c>
      <c r="O20" s="332"/>
      <c r="P20" s="332"/>
      <c r="Q20" s="333"/>
      <c r="R20" s="571"/>
      <c r="S20" s="572"/>
      <c r="T20" s="572"/>
      <c r="U20" s="572"/>
      <c r="V20" s="572"/>
      <c r="W20" s="314"/>
      <c r="X20" s="329"/>
      <c r="Z20" s="316" t="s">
        <v>277</v>
      </c>
    </row>
    <row r="21" spans="1:38" ht="23.25" customHeight="1" x14ac:dyDescent="0.2">
      <c r="A21" s="372"/>
      <c r="B21" s="376"/>
      <c r="C21" s="313"/>
      <c r="D21" s="384"/>
      <c r="E21" s="384"/>
      <c r="F21" s="529"/>
      <c r="G21" s="529"/>
      <c r="H21" s="529"/>
      <c r="I21" s="529"/>
      <c r="J21" s="529"/>
      <c r="K21" s="529"/>
      <c r="L21" s="314"/>
      <c r="M21" s="332"/>
      <c r="N21" s="373" t="s">
        <v>247</v>
      </c>
      <c r="O21" s="332"/>
      <c r="P21" s="332"/>
      <c r="Q21" s="333"/>
      <c r="R21" s="523"/>
      <c r="S21" s="527"/>
      <c r="T21" s="527"/>
      <c r="U21" s="527"/>
      <c r="V21" s="527"/>
      <c r="W21" s="332"/>
      <c r="X21" s="329"/>
      <c r="Z21" s="316" t="s">
        <v>286</v>
      </c>
    </row>
    <row r="22" spans="1:38" ht="23.25" customHeight="1" x14ac:dyDescent="0.2">
      <c r="A22" s="372"/>
      <c r="B22" s="376" t="s">
        <v>201</v>
      </c>
      <c r="C22" s="385"/>
      <c r="D22" s="384"/>
      <c r="E22" s="384"/>
      <c r="F22" s="529"/>
      <c r="G22" s="529"/>
      <c r="H22" s="529"/>
      <c r="I22" s="529"/>
      <c r="J22" s="529"/>
      <c r="K22" s="529"/>
      <c r="L22" s="314"/>
      <c r="M22" s="332"/>
      <c r="N22" s="373" t="s">
        <v>224</v>
      </c>
      <c r="O22" s="332"/>
      <c r="P22" s="332"/>
      <c r="Q22" s="333"/>
      <c r="R22" s="523"/>
      <c r="S22" s="527"/>
      <c r="T22" s="527"/>
      <c r="U22" s="527"/>
      <c r="V22" s="527"/>
      <c r="W22" s="314"/>
      <c r="X22" s="329"/>
      <c r="Z22" s="316" t="s">
        <v>278</v>
      </c>
    </row>
    <row r="23" spans="1:38" ht="26.25" customHeight="1" x14ac:dyDescent="0.2">
      <c r="A23" s="372"/>
      <c r="B23" s="373" t="s">
        <v>169</v>
      </c>
      <c r="C23" s="386"/>
      <c r="D23" s="387"/>
      <c r="E23" s="387"/>
      <c r="F23" s="529"/>
      <c r="G23" s="529"/>
      <c r="H23" s="529"/>
      <c r="I23" s="529"/>
      <c r="J23" s="529"/>
      <c r="K23" s="529"/>
      <c r="L23" s="375"/>
      <c r="M23" s="332"/>
      <c r="N23" s="373" t="s">
        <v>9</v>
      </c>
      <c r="O23" s="332"/>
      <c r="P23" s="332"/>
      <c r="Q23" s="333"/>
      <c r="R23" s="523"/>
      <c r="S23" s="527"/>
      <c r="T23" s="527"/>
      <c r="U23" s="527"/>
      <c r="V23" s="527"/>
      <c r="W23" s="314"/>
      <c r="X23" s="329"/>
    </row>
    <row r="24" spans="1:38" ht="26.25" customHeight="1" x14ac:dyDescent="0.2">
      <c r="A24" s="327"/>
      <c r="B24" s="376"/>
      <c r="C24" s="386"/>
      <c r="D24" s="386"/>
      <c r="E24" s="386"/>
      <c r="F24" s="529"/>
      <c r="G24" s="529"/>
      <c r="H24" s="529"/>
      <c r="I24" s="529"/>
      <c r="J24" s="529"/>
      <c r="K24" s="529"/>
      <c r="L24" s="375"/>
      <c r="M24" s="332"/>
      <c r="N24" s="373" t="s">
        <v>246</v>
      </c>
      <c r="O24" s="332"/>
      <c r="P24" s="332"/>
      <c r="Q24" s="333"/>
      <c r="R24" s="523"/>
      <c r="S24" s="527"/>
      <c r="T24" s="527"/>
      <c r="U24" s="527"/>
      <c r="V24" s="527"/>
      <c r="W24" s="314"/>
      <c r="X24" s="329"/>
      <c r="Z24" s="316" t="s">
        <v>154</v>
      </c>
      <c r="AH24" s="113"/>
      <c r="AI24" s="113"/>
      <c r="AJ24" s="113"/>
      <c r="AK24" s="113"/>
      <c r="AL24" s="113"/>
    </row>
    <row r="25" spans="1:38" ht="26.25" customHeight="1" x14ac:dyDescent="0.2">
      <c r="A25" s="327"/>
      <c r="B25" s="376" t="s">
        <v>202</v>
      </c>
      <c r="C25" s="314"/>
      <c r="D25" s="314"/>
      <c r="E25" s="314"/>
      <c r="F25" s="529"/>
      <c r="G25" s="529"/>
      <c r="H25" s="529"/>
      <c r="I25" s="529"/>
      <c r="J25" s="529"/>
      <c r="K25" s="529"/>
      <c r="L25" s="375"/>
      <c r="M25" s="332"/>
      <c r="N25" s="373" t="s">
        <v>268</v>
      </c>
      <c r="O25" s="314"/>
      <c r="P25" s="388"/>
      <c r="Q25" s="355"/>
      <c r="R25" s="523"/>
      <c r="S25" s="527"/>
      <c r="T25" s="527"/>
      <c r="U25" s="527"/>
      <c r="V25" s="527"/>
      <c r="W25" s="314"/>
      <c r="X25" s="329"/>
      <c r="Z25" s="316" t="s">
        <v>279</v>
      </c>
      <c r="AH25" s="567"/>
      <c r="AI25" s="568"/>
      <c r="AJ25" s="568"/>
      <c r="AK25" s="568"/>
      <c r="AL25" s="568"/>
    </row>
    <row r="26" spans="1:38" ht="26.25" customHeight="1" x14ac:dyDescent="0.2">
      <c r="A26" s="327"/>
      <c r="B26" s="365" t="s">
        <v>249</v>
      </c>
      <c r="C26" s="366"/>
      <c r="D26" s="366"/>
      <c r="E26" s="366"/>
      <c r="F26" s="366"/>
      <c r="G26" s="366"/>
      <c r="H26" s="366"/>
      <c r="I26" s="381"/>
      <c r="J26" s="382"/>
      <c r="K26" s="382"/>
      <c r="L26" s="389"/>
      <c r="M26" s="332"/>
      <c r="N26" s="373" t="s">
        <v>248</v>
      </c>
      <c r="O26" s="332"/>
      <c r="P26" s="332"/>
      <c r="Q26" s="333"/>
      <c r="R26" s="523"/>
      <c r="S26" s="523"/>
      <c r="T26" s="523"/>
      <c r="U26" s="523"/>
      <c r="V26" s="523"/>
      <c r="W26" s="314"/>
      <c r="X26" s="329"/>
      <c r="Z26" s="316" t="s">
        <v>156</v>
      </c>
    </row>
    <row r="27" spans="1:38" ht="26.25" customHeight="1" x14ac:dyDescent="0.2">
      <c r="A27" s="327"/>
      <c r="B27" s="376" t="s">
        <v>177</v>
      </c>
      <c r="C27" s="386"/>
      <c r="D27" s="386"/>
      <c r="E27" s="386"/>
      <c r="F27" s="528"/>
      <c r="G27" s="528"/>
      <c r="H27" s="528"/>
      <c r="I27" s="528"/>
      <c r="J27" s="528"/>
      <c r="K27" s="528"/>
      <c r="L27" s="314"/>
      <c r="M27" s="332"/>
      <c r="N27" s="373" t="s">
        <v>271</v>
      </c>
      <c r="O27" s="332"/>
      <c r="P27" s="332"/>
      <c r="Q27" s="333"/>
      <c r="R27" s="523"/>
      <c r="S27" s="523"/>
      <c r="T27" s="523"/>
      <c r="U27" s="523"/>
      <c r="V27" s="523"/>
      <c r="W27" s="314"/>
      <c r="X27" s="329"/>
      <c r="Z27" s="316" t="s">
        <v>280</v>
      </c>
    </row>
    <row r="28" spans="1:38" ht="26.25" customHeight="1" x14ac:dyDescent="0.2">
      <c r="A28" s="327"/>
      <c r="B28" s="376" t="s">
        <v>210</v>
      </c>
      <c r="C28" s="386"/>
      <c r="D28" s="386"/>
      <c r="E28" s="386"/>
      <c r="F28" s="529"/>
      <c r="G28" s="529"/>
      <c r="H28" s="529"/>
      <c r="I28" s="529"/>
      <c r="J28" s="529"/>
      <c r="K28" s="529"/>
      <c r="L28" s="314"/>
      <c r="M28" s="332"/>
      <c r="N28" s="373" t="s">
        <v>311</v>
      </c>
      <c r="R28" s="523"/>
      <c r="S28" s="523"/>
      <c r="T28" s="523"/>
      <c r="U28" s="523"/>
      <c r="V28" s="523"/>
      <c r="W28" s="314"/>
      <c r="X28" s="329"/>
      <c r="Z28" s="316" t="s">
        <v>252</v>
      </c>
    </row>
    <row r="29" spans="1:38" ht="23.25" customHeight="1" x14ac:dyDescent="0.2">
      <c r="A29" s="327"/>
      <c r="B29" s="376" t="str">
        <f>IF(AND(OR(R10=Z99,Z100=R10),R27=Z19),"Is transaction a CEMA?",IF(AND(OR(R10=Z99,Z100=R10),R27=Z20),"Is property homesteaded?",""))</f>
        <v/>
      </c>
      <c r="F29" s="552" t="s">
        <v>34</v>
      </c>
      <c r="G29" s="552"/>
      <c r="H29" s="552"/>
      <c r="I29" s="552"/>
      <c r="J29" s="552"/>
      <c r="K29" s="552"/>
      <c r="L29" s="314"/>
      <c r="M29" s="332"/>
      <c r="N29" s="376" t="s">
        <v>275</v>
      </c>
      <c r="O29" s="313"/>
      <c r="P29" s="313"/>
      <c r="Q29" s="377"/>
      <c r="R29" s="524"/>
      <c r="S29" s="525"/>
      <c r="T29" s="525"/>
      <c r="U29" s="525"/>
      <c r="V29" s="525"/>
      <c r="W29" s="314"/>
      <c r="X29" s="329"/>
    </row>
    <row r="30" spans="1:38" ht="23.25" customHeight="1" x14ac:dyDescent="0.2">
      <c r="A30" s="327"/>
      <c r="B30" s="376" t="str">
        <f>IF(AND(F29=Z52,R27=Z20),"What transaction type?","")</f>
        <v/>
      </c>
      <c r="C30" s="386"/>
      <c r="D30" s="386"/>
      <c r="E30" s="386"/>
      <c r="F30" s="552"/>
      <c r="G30" s="552"/>
      <c r="H30" s="552"/>
      <c r="I30" s="552"/>
      <c r="J30" s="552"/>
      <c r="K30" s="552"/>
      <c r="L30" s="376"/>
      <c r="M30" s="376"/>
      <c r="N30" s="566" t="s">
        <v>320</v>
      </c>
      <c r="O30" s="566"/>
      <c r="P30" s="566"/>
      <c r="Q30" s="566"/>
      <c r="R30" s="524"/>
      <c r="S30" s="525"/>
      <c r="T30" s="525"/>
      <c r="U30" s="525"/>
      <c r="V30" s="525"/>
      <c r="W30" s="314"/>
      <c r="X30" s="329"/>
      <c r="Z30" s="316" t="s">
        <v>281</v>
      </c>
    </row>
    <row r="31" spans="1:38" ht="23.25" customHeight="1" x14ac:dyDescent="0.2">
      <c r="A31" s="327"/>
      <c r="B31" s="376"/>
      <c r="C31" s="386"/>
      <c r="D31" s="386"/>
      <c r="E31" s="386"/>
      <c r="F31" s="561"/>
      <c r="G31" s="561"/>
      <c r="H31" s="561"/>
      <c r="I31" s="561"/>
      <c r="J31" s="561"/>
      <c r="K31" s="561"/>
      <c r="L31" s="314"/>
      <c r="M31" s="332"/>
      <c r="N31" s="390"/>
      <c r="O31" s="391"/>
      <c r="P31" s="391"/>
      <c r="Q31" s="391"/>
      <c r="R31" s="391"/>
      <c r="S31" s="391"/>
      <c r="T31" s="391"/>
      <c r="U31" s="391"/>
      <c r="V31" s="391"/>
      <c r="W31" s="314"/>
      <c r="X31" s="329"/>
      <c r="Z31" s="316" t="s">
        <v>282</v>
      </c>
    </row>
    <row r="32" spans="1:38" ht="23.25" customHeight="1" x14ac:dyDescent="0.2">
      <c r="A32" s="327"/>
      <c r="B32" s="376" t="s">
        <v>270</v>
      </c>
      <c r="C32" s="386"/>
      <c r="D32" s="386"/>
      <c r="E32" s="386"/>
      <c r="F32" s="555" t="s">
        <v>274</v>
      </c>
      <c r="G32" s="556"/>
      <c r="H32" s="556"/>
      <c r="I32" s="556"/>
      <c r="J32" s="556"/>
      <c r="K32" s="556"/>
      <c r="L32" s="556"/>
      <c r="M32" s="556"/>
      <c r="N32" s="556"/>
      <c r="O32" s="556"/>
      <c r="P32" s="556"/>
      <c r="Q32" s="556"/>
      <c r="R32" s="556"/>
      <c r="S32" s="556"/>
      <c r="T32" s="556"/>
      <c r="U32" s="556"/>
      <c r="V32" s="557"/>
      <c r="W32" s="314"/>
      <c r="X32" s="329"/>
      <c r="Z32" s="316" t="s">
        <v>283</v>
      </c>
    </row>
    <row r="33" spans="1:27" ht="23.25" customHeight="1" x14ac:dyDescent="0.2">
      <c r="A33" s="327"/>
      <c r="B33" s="376"/>
      <c r="C33" s="386"/>
      <c r="D33" s="386"/>
      <c r="E33" s="386"/>
      <c r="F33" s="558"/>
      <c r="G33" s="559"/>
      <c r="H33" s="559"/>
      <c r="I33" s="559"/>
      <c r="J33" s="559"/>
      <c r="K33" s="559"/>
      <c r="L33" s="559"/>
      <c r="M33" s="559"/>
      <c r="N33" s="559"/>
      <c r="O33" s="559"/>
      <c r="P33" s="559"/>
      <c r="Q33" s="559"/>
      <c r="R33" s="559"/>
      <c r="S33" s="559"/>
      <c r="T33" s="559"/>
      <c r="U33" s="559"/>
      <c r="V33" s="560"/>
      <c r="W33" s="314"/>
      <c r="X33" s="329"/>
    </row>
    <row r="34" spans="1:27" ht="23.25" customHeight="1" x14ac:dyDescent="0.2">
      <c r="A34" s="327"/>
      <c r="B34" s="376"/>
      <c r="C34" s="386"/>
      <c r="D34" s="386"/>
      <c r="E34" s="386"/>
      <c r="F34" s="373"/>
      <c r="G34" s="373"/>
      <c r="H34" s="373"/>
      <c r="I34" s="373"/>
      <c r="J34" s="373"/>
      <c r="K34" s="373"/>
      <c r="L34" s="314"/>
      <c r="M34" s="332"/>
      <c r="N34" s="530" t="s">
        <v>312</v>
      </c>
      <c r="O34" s="530"/>
      <c r="P34" s="530"/>
      <c r="Q34" s="530"/>
      <c r="R34" s="530"/>
      <c r="S34" s="530"/>
      <c r="T34" s="530"/>
      <c r="U34" s="530"/>
      <c r="V34" s="530"/>
      <c r="W34" s="314"/>
      <c r="X34" s="329"/>
    </row>
    <row r="35" spans="1:27" ht="23.25" customHeight="1" x14ac:dyDescent="0.2">
      <c r="A35" s="327"/>
      <c r="B35" s="376"/>
      <c r="C35" s="386"/>
      <c r="D35" s="386"/>
      <c r="E35" s="386"/>
      <c r="F35" s="373"/>
      <c r="G35" s="373"/>
      <c r="H35" s="373"/>
      <c r="I35" s="373"/>
      <c r="J35" s="373"/>
      <c r="K35" s="373"/>
      <c r="L35" s="314"/>
      <c r="M35" s="332"/>
      <c r="N35" s="531"/>
      <c r="O35" s="531"/>
      <c r="P35" s="531"/>
      <c r="Q35" s="531"/>
      <c r="R35" s="531"/>
      <c r="S35" s="531"/>
      <c r="T35" s="531"/>
      <c r="U35" s="531"/>
      <c r="V35" s="531"/>
      <c r="W35" s="314"/>
      <c r="X35" s="329"/>
      <c r="Z35" s="316" t="s">
        <v>47</v>
      </c>
    </row>
    <row r="36" spans="1:27" ht="23.25" customHeight="1" x14ac:dyDescent="0.2">
      <c r="A36" s="327"/>
      <c r="B36" s="392" t="s">
        <v>203</v>
      </c>
      <c r="C36" s="331"/>
      <c r="D36" s="331"/>
      <c r="E36" s="331"/>
      <c r="F36" s="331"/>
      <c r="G36" s="331"/>
      <c r="H36" s="331"/>
      <c r="I36" s="331"/>
      <c r="J36" s="331"/>
      <c r="K36" s="331"/>
      <c r="L36" s="331"/>
      <c r="M36" s="331"/>
      <c r="N36" s="331"/>
      <c r="O36" s="331"/>
      <c r="P36" s="331"/>
      <c r="Q36" s="370"/>
      <c r="R36" s="331"/>
      <c r="S36" s="331"/>
      <c r="T36" s="331"/>
      <c r="U36" s="370"/>
      <c r="V36" s="331"/>
      <c r="W36" s="314"/>
      <c r="X36" s="329"/>
      <c r="Z36" s="316" t="s">
        <v>239</v>
      </c>
    </row>
    <row r="37" spans="1:27" ht="23.25" customHeight="1" x14ac:dyDescent="0.2">
      <c r="A37" s="327"/>
      <c r="B37" s="532" t="s">
        <v>260</v>
      </c>
      <c r="C37" s="533"/>
      <c r="D37" s="533"/>
      <c r="E37" s="533"/>
      <c r="F37" s="533"/>
      <c r="G37" s="533"/>
      <c r="H37" s="533"/>
      <c r="I37" s="533"/>
      <c r="J37" s="533"/>
      <c r="K37" s="533"/>
      <c r="L37" s="533"/>
      <c r="M37" s="533"/>
      <c r="N37" s="533"/>
      <c r="O37" s="533"/>
      <c r="P37" s="533"/>
      <c r="Q37" s="533"/>
      <c r="R37" s="533"/>
      <c r="S37" s="533"/>
      <c r="T37" s="533"/>
      <c r="U37" s="533"/>
      <c r="V37" s="533"/>
      <c r="W37" s="534"/>
      <c r="X37" s="329"/>
      <c r="Z37" s="316" t="s">
        <v>310</v>
      </c>
    </row>
    <row r="38" spans="1:27" ht="23.25" customHeight="1" x14ac:dyDescent="0.2">
      <c r="A38" s="327"/>
      <c r="B38" s="393" t="s">
        <v>325</v>
      </c>
      <c r="C38" s="394"/>
      <c r="D38" s="315"/>
      <c r="E38" s="315"/>
      <c r="F38" s="315"/>
      <c r="G38" s="315"/>
      <c r="I38" s="395"/>
      <c r="J38" s="396"/>
      <c r="K38" s="397"/>
      <c r="M38" s="316"/>
      <c r="N38" s="398" t="s">
        <v>245</v>
      </c>
      <c r="O38" s="316"/>
      <c r="P38" s="316"/>
      <c r="Q38" s="316"/>
      <c r="R38" s="399" t="s">
        <v>138</v>
      </c>
      <c r="S38" s="317"/>
      <c r="T38" s="535"/>
      <c r="U38" s="536"/>
      <c r="V38" s="536"/>
      <c r="W38" s="400" t="s">
        <v>223</v>
      </c>
      <c r="X38" s="329"/>
      <c r="Z38" s="316" t="s">
        <v>135</v>
      </c>
    </row>
    <row r="39" spans="1:27" ht="23.25" customHeight="1" x14ac:dyDescent="0.2">
      <c r="A39" s="327"/>
      <c r="B39" s="401" t="s">
        <v>327</v>
      </c>
      <c r="I39" s="520"/>
      <c r="J39" s="520"/>
      <c r="K39" s="521"/>
      <c r="S39" s="334"/>
      <c r="W39" s="113"/>
      <c r="X39" s="329"/>
      <c r="Z39" s="316" t="s">
        <v>240</v>
      </c>
    </row>
    <row r="40" spans="1:27" ht="23.25" customHeight="1" x14ac:dyDescent="0.2">
      <c r="A40" s="327"/>
      <c r="B40" s="401" t="s">
        <v>328</v>
      </c>
      <c r="I40" s="522"/>
      <c r="J40" s="522"/>
      <c r="K40" s="522"/>
      <c r="L40" s="355"/>
      <c r="N40" s="402"/>
      <c r="O40" s="403"/>
      <c r="P40" s="404"/>
      <c r="Q40" s="404"/>
      <c r="R40" s="405" t="s">
        <v>17</v>
      </c>
      <c r="S40" s="404"/>
      <c r="T40" s="405" t="s">
        <v>16</v>
      </c>
      <c r="U40" s="404"/>
      <c r="V40" s="405" t="s">
        <v>18</v>
      </c>
      <c r="W40" s="113"/>
      <c r="X40" s="329"/>
    </row>
    <row r="41" spans="1:27" ht="23.25" customHeight="1" x14ac:dyDescent="0.2">
      <c r="A41" s="327"/>
      <c r="B41" s="393" t="s">
        <v>326</v>
      </c>
      <c r="I41" s="406"/>
      <c r="J41" s="407"/>
      <c r="K41" s="406"/>
      <c r="N41" s="408" t="s">
        <v>319</v>
      </c>
      <c r="O41" s="409"/>
      <c r="P41" s="410"/>
      <c r="Q41" s="410"/>
      <c r="R41" s="411"/>
      <c r="S41" s="412"/>
      <c r="T41" s="413"/>
      <c r="U41" s="414"/>
      <c r="V41" s="415">
        <f>IF(AND(R17=Z83,OR(R18=Z3,R18=Z4,R18=Z6)),2.25,IF(AND(R17=Z85,R22=Z35,OR(R18=Z3,R18=Z4,R18=Z5,R18=Z6,R18=Z7)),3.5,IF(AND(R17=Z85,OR(R22=Z36,R22=Z38,R22=Z37),OR(R18=Z3,R18=Z4,R18=Z5,R18=Z6,R18=Z7)),4.125,IF(AND(R17=Z85,R22=Z39,OR(R18=Z3,R18=Z4,R18=Z5,R18=Z6,R18=Z7)),4.5,IF(OR(R18="15 FRM",R18="20 FRM",R18="30 FRM"),0,0)))))</f>
        <v>0</v>
      </c>
      <c r="W41" s="113"/>
      <c r="X41" s="329"/>
      <c r="Z41" s="316" t="s">
        <v>284</v>
      </c>
    </row>
    <row r="42" spans="1:27" ht="23.25" customHeight="1" x14ac:dyDescent="0.2">
      <c r="A42" s="327"/>
      <c r="B42" s="428" t="s">
        <v>329</v>
      </c>
      <c r="I42" s="520"/>
      <c r="J42" s="520"/>
      <c r="K42" s="520"/>
      <c r="N42" s="416"/>
      <c r="O42" s="403"/>
      <c r="P42" s="404"/>
      <c r="Q42" s="404"/>
      <c r="R42" s="405"/>
      <c r="S42" s="404"/>
      <c r="T42" s="405"/>
      <c r="U42" s="404"/>
      <c r="V42" s="405"/>
      <c r="W42" s="113"/>
      <c r="X42" s="329"/>
      <c r="Z42" s="316" t="s">
        <v>332</v>
      </c>
    </row>
    <row r="43" spans="1:27" ht="23.25" customHeight="1" x14ac:dyDescent="0.2">
      <c r="A43" s="327"/>
      <c r="B43" s="428" t="s">
        <v>103</v>
      </c>
      <c r="C43" s="409"/>
      <c r="D43" s="410"/>
      <c r="E43" s="410"/>
      <c r="F43" s="410"/>
      <c r="G43" s="410"/>
      <c r="I43" s="547"/>
      <c r="J43" s="548"/>
      <c r="K43" s="548"/>
      <c r="N43" s="417"/>
      <c r="O43" s="417"/>
      <c r="P43" s="417"/>
      <c r="Q43" s="418"/>
      <c r="R43" s="419"/>
      <c r="S43" s="410"/>
      <c r="T43" s="419"/>
      <c r="U43" s="420"/>
      <c r="V43" s="421"/>
      <c r="W43" s="113"/>
      <c r="X43" s="329"/>
      <c r="Z43" s="316" t="s">
        <v>314</v>
      </c>
    </row>
    <row r="44" spans="1:27" ht="23.25" customHeight="1" x14ac:dyDescent="0.2">
      <c r="A44" s="327"/>
      <c r="B44" s="428" t="s">
        <v>191</v>
      </c>
      <c r="C44" s="422"/>
      <c r="D44" s="422"/>
      <c r="E44" s="422"/>
      <c r="F44" s="422"/>
      <c r="G44" s="422"/>
      <c r="H44" s="422"/>
      <c r="I44" s="422"/>
      <c r="J44" s="410"/>
      <c r="K44" s="410"/>
      <c r="N44" s="322" t="s">
        <v>215</v>
      </c>
      <c r="O44" s="321"/>
      <c r="P44" s="321"/>
      <c r="Q44" s="322"/>
      <c r="R44" s="423">
        <f>R41</f>
        <v>0</v>
      </c>
      <c r="S44" s="321"/>
      <c r="T44" s="423">
        <f>IF(T41="",0,IF(AND(R17=Z83,I43=Z94),MAX(T41,-0.25),IF(AND(R17=Z85,I43=Z94),MAX(T41,-0.75),IF(AND(R17=Z85,Z95=I43),MAX(T41,0)))))</f>
        <v>0</v>
      </c>
      <c r="U44" s="322"/>
      <c r="V44" s="423">
        <f>V41</f>
        <v>0</v>
      </c>
      <c r="W44" s="113"/>
      <c r="X44" s="329"/>
      <c r="Z44" s="316" t="s">
        <v>315</v>
      </c>
      <c r="AA44" s="316"/>
    </row>
    <row r="45" spans="1:27" ht="23.25" customHeight="1" x14ac:dyDescent="0.2">
      <c r="A45" s="327"/>
      <c r="B45" s="428" t="s">
        <v>305</v>
      </c>
      <c r="C45" s="422"/>
      <c r="D45" s="422"/>
      <c r="E45" s="553"/>
      <c r="F45" s="553"/>
      <c r="G45" s="422" t="s">
        <v>199</v>
      </c>
      <c r="H45" s="422" t="s">
        <v>200</v>
      </c>
      <c r="I45" s="564">
        <f>E45/100*R11</f>
        <v>0</v>
      </c>
      <c r="J45" s="564"/>
      <c r="K45" s="565"/>
      <c r="N45" s="538" t="s">
        <v>358</v>
      </c>
      <c r="O45" s="539"/>
      <c r="P45" s="539"/>
      <c r="Q45" s="539"/>
      <c r="R45" s="539"/>
      <c r="S45" s="539"/>
      <c r="T45" s="539"/>
      <c r="U45" s="539"/>
      <c r="V45" s="540"/>
      <c r="W45" s="113"/>
      <c r="X45" s="329"/>
      <c r="Z45" s="316" t="s">
        <v>51</v>
      </c>
      <c r="AA45" s="316" t="s">
        <v>362</v>
      </c>
    </row>
    <row r="46" spans="1:27" ht="23.25" customHeight="1" x14ac:dyDescent="0.2">
      <c r="A46" s="327"/>
      <c r="B46" s="428" t="s">
        <v>307</v>
      </c>
      <c r="C46" s="422"/>
      <c r="D46" s="422"/>
      <c r="E46" s="549">
        <f>MAX(T44,0)</f>
        <v>0</v>
      </c>
      <c r="F46" s="549"/>
      <c r="G46" s="422" t="s">
        <v>199</v>
      </c>
      <c r="H46" s="422" t="s">
        <v>200</v>
      </c>
      <c r="I46" s="550">
        <f>E46/100*R11</f>
        <v>0</v>
      </c>
      <c r="J46" s="550"/>
      <c r="K46" s="550"/>
      <c r="N46" s="425"/>
      <c r="O46" s="406"/>
      <c r="P46" s="422"/>
      <c r="Q46" s="407"/>
      <c r="R46" s="424"/>
      <c r="S46" s="407"/>
      <c r="T46" s="406"/>
      <c r="U46" s="406"/>
      <c r="V46" s="406"/>
      <c r="W46" s="113"/>
      <c r="X46" s="329"/>
      <c r="Z46" s="459"/>
      <c r="AA46" s="316" t="s">
        <v>363</v>
      </c>
    </row>
    <row r="47" spans="1:27" ht="23.25" customHeight="1" x14ac:dyDescent="0.2">
      <c r="A47" s="327"/>
      <c r="B47" s="422" t="s">
        <v>194</v>
      </c>
      <c r="C47" s="422"/>
      <c r="D47" s="422"/>
      <c r="E47" s="422"/>
      <c r="F47" s="410"/>
      <c r="G47" s="422"/>
      <c r="H47" s="422" t="s">
        <v>200</v>
      </c>
      <c r="I47" s="537"/>
      <c r="J47" s="537"/>
      <c r="K47" s="537"/>
      <c r="N47" s="425"/>
      <c r="O47" s="406"/>
      <c r="P47" s="422"/>
      <c r="Q47" s="407"/>
      <c r="R47" s="424"/>
      <c r="S47" s="407"/>
      <c r="T47" s="406"/>
      <c r="U47" s="406"/>
      <c r="V47" s="406"/>
      <c r="W47" s="113"/>
      <c r="X47" s="329"/>
      <c r="Z47" s="459"/>
      <c r="AA47" s="316" t="s">
        <v>359</v>
      </c>
    </row>
    <row r="48" spans="1:27" ht="23.25" customHeight="1" x14ac:dyDescent="0.2">
      <c r="A48" s="327"/>
      <c r="B48" s="426" t="s">
        <v>323</v>
      </c>
      <c r="C48" s="426"/>
      <c r="D48" s="426"/>
      <c r="E48" s="427"/>
      <c r="F48" s="410"/>
      <c r="G48" s="426"/>
      <c r="H48" s="422" t="s">
        <v>200</v>
      </c>
      <c r="I48" s="537"/>
      <c r="J48" s="537"/>
      <c r="K48" s="537"/>
      <c r="N48" s="422"/>
      <c r="O48" s="410"/>
      <c r="P48" s="422"/>
      <c r="Q48" s="407"/>
      <c r="R48" s="424"/>
      <c r="S48" s="407"/>
      <c r="T48" s="406"/>
      <c r="U48" s="406"/>
      <c r="V48" s="406"/>
      <c r="W48" s="113"/>
      <c r="X48" s="329"/>
      <c r="Z48" s="459"/>
      <c r="AA48" s="316" t="s">
        <v>360</v>
      </c>
    </row>
    <row r="49" spans="1:27" ht="23.25" customHeight="1" x14ac:dyDescent="0.2">
      <c r="A49" s="327"/>
      <c r="B49" s="426" t="s">
        <v>313</v>
      </c>
      <c r="C49" s="426"/>
      <c r="D49" s="426"/>
      <c r="E49" s="427"/>
      <c r="F49" s="410"/>
      <c r="G49" s="426"/>
      <c r="H49" s="422" t="s">
        <v>200</v>
      </c>
      <c r="I49" s="537"/>
      <c r="J49" s="537"/>
      <c r="K49" s="537"/>
      <c r="N49" s="422"/>
      <c r="O49" s="410"/>
      <c r="P49" s="422"/>
      <c r="Q49" s="407"/>
      <c r="R49" s="424"/>
      <c r="S49" s="407"/>
      <c r="T49" s="406"/>
      <c r="U49" s="406"/>
      <c r="V49" s="406"/>
      <c r="W49" s="113"/>
      <c r="X49" s="329"/>
      <c r="Z49" s="459"/>
      <c r="AA49" s="316" t="s">
        <v>361</v>
      </c>
    </row>
    <row r="50" spans="1:27" ht="23.25" customHeight="1" x14ac:dyDescent="0.2">
      <c r="A50" s="327"/>
      <c r="B50" s="428" t="s">
        <v>318</v>
      </c>
      <c r="C50" s="428"/>
      <c r="D50" s="428"/>
      <c r="E50" s="377"/>
      <c r="F50" s="410"/>
      <c r="G50" s="426"/>
      <c r="H50" s="422" t="s">
        <v>200</v>
      </c>
      <c r="I50" s="537"/>
      <c r="J50" s="537"/>
      <c r="K50" s="537"/>
      <c r="L50" s="29"/>
      <c r="N50" s="425"/>
      <c r="O50" s="406"/>
      <c r="P50" s="406"/>
      <c r="Q50" s="407"/>
      <c r="R50" s="424"/>
      <c r="S50" s="407"/>
      <c r="T50" s="406"/>
      <c r="U50" s="406"/>
      <c r="V50" s="406"/>
      <c r="W50" s="113"/>
      <c r="X50" s="329"/>
      <c r="Z50" s="460"/>
      <c r="AA50" s="316" t="s">
        <v>285</v>
      </c>
    </row>
    <row r="51" spans="1:27" ht="23.25" customHeight="1" x14ac:dyDescent="0.2">
      <c r="A51" s="327"/>
      <c r="B51" s="377" t="s">
        <v>321</v>
      </c>
      <c r="C51" s="377"/>
      <c r="D51" s="377"/>
      <c r="E51" s="377"/>
      <c r="F51" s="410"/>
      <c r="G51" s="426"/>
      <c r="H51" s="422" t="s">
        <v>200</v>
      </c>
      <c r="I51" s="551" t="str">
        <f>IF(R30=Z52,1000,"")</f>
        <v/>
      </c>
      <c r="J51" s="551"/>
      <c r="K51" s="551"/>
      <c r="L51" s="29"/>
      <c r="N51" s="425"/>
      <c r="O51" s="406"/>
      <c r="P51" s="406"/>
      <c r="Q51" s="407"/>
      <c r="R51" s="424"/>
      <c r="S51" s="407"/>
      <c r="T51" s="406"/>
      <c r="U51" s="406"/>
      <c r="V51" s="406"/>
      <c r="W51" s="113"/>
      <c r="X51" s="329"/>
      <c r="Z51" s="459"/>
      <c r="AA51" s="455" t="s">
        <v>51</v>
      </c>
    </row>
    <row r="52" spans="1:27" ht="23.25" customHeight="1" x14ac:dyDescent="0.2">
      <c r="A52" s="327"/>
      <c r="B52" s="377" t="s">
        <v>322</v>
      </c>
      <c r="C52" s="377"/>
      <c r="D52" s="377"/>
      <c r="E52" s="377"/>
      <c r="F52" s="410"/>
      <c r="G52" s="426"/>
      <c r="H52" s="422" t="s">
        <v>200</v>
      </c>
      <c r="I52" s="537"/>
      <c r="J52" s="537"/>
      <c r="K52" s="537"/>
      <c r="L52" s="29"/>
      <c r="N52" s="425"/>
      <c r="O52" s="406"/>
      <c r="P52" s="406"/>
      <c r="Q52" s="407"/>
      <c r="R52" s="424"/>
      <c r="S52" s="407"/>
      <c r="T52" s="406"/>
      <c r="U52" s="406"/>
      <c r="V52" s="406"/>
      <c r="W52" s="113"/>
      <c r="X52" s="329"/>
      <c r="Y52" s="316"/>
      <c r="Z52" s="316" t="s">
        <v>34</v>
      </c>
    </row>
    <row r="53" spans="1:27" ht="23.25" customHeight="1" x14ac:dyDescent="0.2">
      <c r="A53" s="327"/>
      <c r="B53" s="426" t="s">
        <v>197</v>
      </c>
      <c r="C53" s="428"/>
      <c r="D53" s="428"/>
      <c r="E53" s="377"/>
      <c r="F53" s="410"/>
      <c r="G53" s="426"/>
      <c r="H53" s="422" t="s">
        <v>200</v>
      </c>
      <c r="I53" s="537"/>
      <c r="J53" s="537"/>
      <c r="K53" s="537"/>
      <c r="L53" s="29"/>
      <c r="Q53" s="407"/>
      <c r="R53" s="424"/>
      <c r="S53" s="407"/>
      <c r="T53" s="406"/>
      <c r="U53" s="406"/>
      <c r="V53" s="406"/>
      <c r="W53" s="113"/>
      <c r="X53" s="329"/>
      <c r="Y53" s="316"/>
      <c r="Z53" s="316" t="s">
        <v>35</v>
      </c>
    </row>
    <row r="54" spans="1:27" ht="23.25" customHeight="1" x14ac:dyDescent="0.2">
      <c r="A54" s="327"/>
      <c r="B54" s="377" t="s">
        <v>316</v>
      </c>
      <c r="C54" s="377"/>
      <c r="D54" s="377"/>
      <c r="E54" s="377"/>
      <c r="F54" s="410"/>
      <c r="G54" s="426"/>
      <c r="H54" s="422" t="s">
        <v>200</v>
      </c>
      <c r="I54" s="537"/>
      <c r="J54" s="537"/>
      <c r="K54" s="537"/>
      <c r="L54" s="29"/>
      <c r="Q54" s="407"/>
      <c r="R54" s="424"/>
      <c r="S54" s="407"/>
      <c r="T54" s="406"/>
      <c r="U54" s="406"/>
      <c r="V54" s="406"/>
      <c r="W54" s="113"/>
      <c r="X54" s="329"/>
      <c r="Y54" s="316"/>
      <c r="Z54" s="455"/>
    </row>
    <row r="55" spans="1:27" ht="23.25" customHeight="1" x14ac:dyDescent="0.2">
      <c r="A55" s="327"/>
      <c r="B55" s="426" t="s">
        <v>317</v>
      </c>
      <c r="C55" s="429"/>
      <c r="D55" s="429"/>
      <c r="E55" s="429"/>
      <c r="F55" s="410"/>
      <c r="G55" s="426"/>
      <c r="H55" s="422" t="s">
        <v>200</v>
      </c>
      <c r="I55" s="537"/>
      <c r="J55" s="537"/>
      <c r="K55" s="537"/>
      <c r="L55" s="430"/>
      <c r="W55" s="113"/>
      <c r="X55" s="329"/>
      <c r="Z55" s="316" t="s">
        <v>234</v>
      </c>
    </row>
    <row r="56" spans="1:27" ht="23.25" customHeight="1" x14ac:dyDescent="0.2">
      <c r="A56" s="327"/>
      <c r="B56" s="589"/>
      <c r="C56" s="589"/>
      <c r="D56" s="589"/>
      <c r="E56" s="589"/>
      <c r="F56" s="410"/>
      <c r="G56" s="426"/>
      <c r="H56" s="422" t="s">
        <v>200</v>
      </c>
      <c r="I56" s="537"/>
      <c r="J56" s="537"/>
      <c r="K56" s="537"/>
      <c r="L56" s="430"/>
      <c r="W56" s="113"/>
      <c r="X56" s="329"/>
      <c r="Z56" s="316" t="s">
        <v>330</v>
      </c>
    </row>
    <row r="57" spans="1:27" ht="23.25" customHeight="1" x14ac:dyDescent="0.2">
      <c r="A57" s="327"/>
      <c r="B57" s="590"/>
      <c r="C57" s="590"/>
      <c r="D57" s="590"/>
      <c r="E57" s="591"/>
      <c r="F57" s="431"/>
      <c r="G57" s="432"/>
      <c r="H57" s="422" t="s">
        <v>200</v>
      </c>
      <c r="I57" s="537"/>
      <c r="J57" s="537"/>
      <c r="K57" s="537"/>
      <c r="L57" s="430"/>
      <c r="W57" s="113"/>
      <c r="X57" s="329"/>
      <c r="Z57" s="316" t="s">
        <v>331</v>
      </c>
    </row>
    <row r="58" spans="1:27" ht="23.25" customHeight="1" x14ac:dyDescent="0.2">
      <c r="A58" s="327"/>
      <c r="B58" s="422"/>
      <c r="L58" s="113"/>
      <c r="N58" s="541"/>
      <c r="O58" s="542"/>
      <c r="P58" s="542"/>
      <c r="Q58" s="542"/>
      <c r="R58" s="542"/>
      <c r="S58" s="542"/>
      <c r="T58" s="542"/>
      <c r="U58" s="542"/>
      <c r="V58" s="543"/>
      <c r="W58" s="113"/>
      <c r="X58" s="329"/>
      <c r="Z58" s="316" t="s">
        <v>287</v>
      </c>
    </row>
    <row r="59" spans="1:27" ht="23.25" customHeight="1" x14ac:dyDescent="0.2">
      <c r="A59" s="327"/>
      <c r="B59" s="594"/>
      <c r="C59" s="594"/>
      <c r="D59" s="594"/>
      <c r="E59" s="594"/>
      <c r="F59" s="113"/>
      <c r="G59" s="433"/>
      <c r="H59" s="422"/>
      <c r="I59" s="594"/>
      <c r="J59" s="594"/>
      <c r="K59" s="594"/>
      <c r="L59" s="430"/>
      <c r="N59" s="544"/>
      <c r="O59" s="545"/>
      <c r="P59" s="545"/>
      <c r="Q59" s="545"/>
      <c r="R59" s="545"/>
      <c r="S59" s="545"/>
      <c r="T59" s="545"/>
      <c r="U59" s="545"/>
      <c r="V59" s="546"/>
      <c r="W59" s="113"/>
      <c r="X59" s="329"/>
      <c r="Z59" s="316" t="s">
        <v>288</v>
      </c>
    </row>
    <row r="60" spans="1:27" ht="23.25" customHeight="1" x14ac:dyDescent="0.2">
      <c r="A60" s="327"/>
      <c r="B60" s="426" t="s">
        <v>241</v>
      </c>
      <c r="C60" s="113"/>
      <c r="D60" s="113"/>
      <c r="E60" s="113"/>
      <c r="F60" s="113"/>
      <c r="G60" s="113"/>
      <c r="H60" s="113"/>
      <c r="I60" s="113"/>
      <c r="J60" s="113"/>
      <c r="K60" s="113"/>
      <c r="L60" s="430"/>
      <c r="N60" s="422"/>
      <c r="O60" s="407"/>
      <c r="P60" s="407"/>
      <c r="Q60" s="407"/>
      <c r="R60" s="407"/>
      <c r="S60" s="407"/>
      <c r="T60" s="407"/>
      <c r="U60" s="406"/>
      <c r="V60" s="406"/>
      <c r="W60" s="113"/>
      <c r="X60" s="329"/>
      <c r="Z60" s="316" t="s">
        <v>289</v>
      </c>
    </row>
    <row r="61" spans="1:27" ht="23.25" customHeight="1" x14ac:dyDescent="0.2">
      <c r="A61" s="327"/>
      <c r="B61" s="594" t="str">
        <f>IF(R30="NJ","Commitment Fee","Underwriting Fee")</f>
        <v>Underwriting Fee</v>
      </c>
      <c r="C61" s="594"/>
      <c r="D61" s="594"/>
      <c r="E61" s="594"/>
      <c r="F61" s="113"/>
      <c r="G61" s="433"/>
      <c r="H61" s="422" t="s">
        <v>200</v>
      </c>
      <c r="I61" s="594">
        <f>IF(R17=Z83,795,IF(R17=Z85,995,0))</f>
        <v>0</v>
      </c>
      <c r="J61" s="594"/>
      <c r="K61" s="594"/>
      <c r="L61" s="430"/>
      <c r="N61" s="407"/>
      <c r="O61" s="407"/>
      <c r="P61" s="407"/>
      <c r="Q61" s="407"/>
      <c r="R61" s="407"/>
      <c r="S61" s="407"/>
      <c r="T61" s="407"/>
      <c r="U61" s="406"/>
      <c r="V61" s="406"/>
      <c r="W61" s="113"/>
      <c r="X61" s="329"/>
    </row>
    <row r="62" spans="1:27" ht="23.25" customHeight="1" x14ac:dyDescent="0.2">
      <c r="A62" s="327"/>
      <c r="B62" s="595" t="str">
        <f>IF(R30="NJ","N/A","Doc Prep Fee")</f>
        <v>Doc Prep Fee</v>
      </c>
      <c r="C62" s="595"/>
      <c r="D62" s="595"/>
      <c r="E62" s="595"/>
      <c r="F62" s="113"/>
      <c r="G62" s="433"/>
      <c r="H62" s="422" t="s">
        <v>200</v>
      </c>
      <c r="I62" s="594">
        <f>IF(R27="NJ",0,IF(R27&lt;&gt;"NJ",195,))</f>
        <v>195</v>
      </c>
      <c r="J62" s="594"/>
      <c r="K62" s="594"/>
      <c r="N62" s="396"/>
      <c r="O62" s="396"/>
      <c r="P62" s="396"/>
      <c r="Q62" s="396"/>
      <c r="R62" s="396"/>
      <c r="S62" s="396"/>
      <c r="T62" s="396"/>
      <c r="X62" s="329"/>
      <c r="Z62" s="316" t="s">
        <v>51</v>
      </c>
    </row>
    <row r="63" spans="1:27" ht="23.25" customHeight="1" x14ac:dyDescent="0.2">
      <c r="A63" s="335"/>
      <c r="B63" s="589"/>
      <c r="C63" s="589"/>
      <c r="D63" s="589"/>
      <c r="E63" s="589"/>
      <c r="F63" s="113"/>
      <c r="G63" s="433"/>
      <c r="H63" s="422" t="s">
        <v>200</v>
      </c>
      <c r="I63" s="589"/>
      <c r="J63" s="589"/>
      <c r="K63" s="589"/>
      <c r="L63" s="335"/>
      <c r="M63" s="335"/>
      <c r="N63" s="407"/>
      <c r="O63" s="407"/>
      <c r="P63" s="407"/>
      <c r="Q63" s="407"/>
      <c r="R63" s="407"/>
      <c r="S63" s="407"/>
      <c r="T63" s="407"/>
      <c r="U63" s="336"/>
      <c r="V63" s="335"/>
      <c r="W63" s="338"/>
      <c r="X63" s="329"/>
      <c r="Z63" s="316" t="s">
        <v>351</v>
      </c>
    </row>
    <row r="64" spans="1:27" ht="23.25" customHeight="1" x14ac:dyDescent="0.2">
      <c r="A64" s="335"/>
      <c r="B64" s="589"/>
      <c r="C64" s="589"/>
      <c r="D64" s="589"/>
      <c r="E64" s="589"/>
      <c r="F64" s="113"/>
      <c r="G64" s="433"/>
      <c r="H64" s="422" t="s">
        <v>200</v>
      </c>
      <c r="I64" s="589"/>
      <c r="J64" s="589"/>
      <c r="K64" s="589"/>
      <c r="L64" s="335"/>
      <c r="M64" s="335"/>
      <c r="N64" s="335"/>
      <c r="O64" s="335"/>
      <c r="P64" s="335"/>
      <c r="Q64" s="336"/>
      <c r="R64" s="335"/>
      <c r="S64" s="336"/>
      <c r="T64" s="335"/>
      <c r="U64" s="336"/>
      <c r="V64" s="335"/>
      <c r="W64" s="338"/>
      <c r="X64" s="329"/>
      <c r="Z64" s="316" t="s">
        <v>324</v>
      </c>
    </row>
    <row r="65" spans="1:26" ht="23.25" customHeight="1" x14ac:dyDescent="0.2">
      <c r="A65" s="335"/>
      <c r="B65" s="113" t="s">
        <v>258</v>
      </c>
      <c r="H65" s="422" t="s">
        <v>200</v>
      </c>
      <c r="I65" s="592">
        <f>SUM(I45:K57)+SUM(I61:K64)</f>
        <v>195</v>
      </c>
      <c r="J65" s="592"/>
      <c r="K65" s="593"/>
      <c r="L65" s="338"/>
      <c r="M65" s="407"/>
      <c r="N65" s="434"/>
      <c r="O65" s="434"/>
      <c r="P65" s="434"/>
      <c r="Q65" s="406"/>
      <c r="R65" s="407"/>
      <c r="S65" s="434"/>
      <c r="T65" s="434"/>
      <c r="U65" s="434"/>
      <c r="V65" s="434"/>
      <c r="W65" s="338"/>
      <c r="X65" s="329"/>
    </row>
    <row r="66" spans="1:26" ht="23.25" customHeight="1" x14ac:dyDescent="0.2">
      <c r="A66" s="335"/>
      <c r="B66" s="335"/>
      <c r="C66" s="335"/>
      <c r="D66" s="335"/>
      <c r="E66" s="335"/>
      <c r="F66" s="335"/>
      <c r="G66" s="335"/>
      <c r="H66" s="335"/>
      <c r="I66" s="335"/>
      <c r="J66" s="335"/>
      <c r="K66" s="335"/>
      <c r="L66" s="339"/>
      <c r="M66" s="407"/>
      <c r="N66" s="435"/>
      <c r="O66" s="339"/>
      <c r="P66" s="339"/>
      <c r="Q66" s="339"/>
      <c r="R66" s="407"/>
      <c r="S66" s="435"/>
      <c r="T66" s="339"/>
      <c r="U66" s="339"/>
      <c r="V66" s="339"/>
      <c r="W66" s="338"/>
      <c r="X66" s="329"/>
      <c r="Z66" s="316" t="s">
        <v>290</v>
      </c>
    </row>
    <row r="67" spans="1:26" ht="23.25" customHeight="1" x14ac:dyDescent="0.2">
      <c r="A67" s="335"/>
      <c r="B67" s="580" t="s">
        <v>346</v>
      </c>
      <c r="C67" s="581"/>
      <c r="D67" s="581"/>
      <c r="E67" s="582"/>
      <c r="F67" s="335"/>
      <c r="G67" s="335"/>
      <c r="H67" s="335"/>
      <c r="I67" s="335"/>
      <c r="J67" s="335"/>
      <c r="K67" s="335"/>
      <c r="L67" s="339"/>
      <c r="M67" s="407"/>
      <c r="N67" s="435"/>
      <c r="O67" s="339"/>
      <c r="P67" s="339"/>
      <c r="Q67" s="339"/>
      <c r="R67" s="407"/>
      <c r="S67" s="435"/>
      <c r="T67" s="339"/>
      <c r="U67" s="339"/>
      <c r="V67" s="339"/>
      <c r="W67" s="338"/>
      <c r="X67" s="329"/>
    </row>
    <row r="68" spans="1:26" ht="23.25" customHeight="1" x14ac:dyDescent="0.2">
      <c r="A68" s="335"/>
      <c r="B68" s="583"/>
      <c r="C68" s="584"/>
      <c r="D68" s="584"/>
      <c r="E68" s="585"/>
      <c r="F68" s="335"/>
      <c r="G68" s="335"/>
      <c r="H68" s="335"/>
      <c r="I68" s="537"/>
      <c r="J68" s="537"/>
      <c r="K68" s="537"/>
      <c r="L68" s="339"/>
      <c r="M68" s="407"/>
      <c r="N68" s="435"/>
      <c r="O68" s="339"/>
      <c r="P68" s="339"/>
      <c r="Q68" s="339"/>
      <c r="R68" s="407"/>
      <c r="S68" s="435"/>
      <c r="T68" s="339"/>
      <c r="U68" s="339"/>
      <c r="V68" s="339"/>
      <c r="W68" s="338"/>
      <c r="X68" s="329"/>
    </row>
    <row r="69" spans="1:26" ht="17.25" customHeight="1" x14ac:dyDescent="0.2">
      <c r="A69" s="335"/>
      <c r="B69" s="456"/>
      <c r="C69" s="457"/>
      <c r="D69" s="457"/>
      <c r="E69" s="458"/>
      <c r="F69" s="335"/>
      <c r="G69" s="335"/>
      <c r="H69" s="335"/>
      <c r="I69" s="335"/>
      <c r="J69" s="335"/>
      <c r="K69" s="335"/>
      <c r="L69" s="339"/>
      <c r="M69" s="407"/>
      <c r="N69" s="435"/>
      <c r="O69" s="339"/>
      <c r="P69" s="339"/>
      <c r="Q69" s="339"/>
      <c r="R69" s="407"/>
      <c r="S69" s="435"/>
      <c r="T69" s="339"/>
      <c r="U69" s="339"/>
      <c r="V69" s="339"/>
      <c r="W69" s="338"/>
      <c r="X69" s="329"/>
    </row>
    <row r="70" spans="1:26" ht="36" customHeight="1" x14ac:dyDescent="0.25">
      <c r="A70" s="335"/>
      <c r="B70" s="586" t="str">
        <f>IF(I68=Z52," SIGNED AFFILIATE BUSINESS DISCLOSURE FORM REQUIRED FOR SUBMISSION","")</f>
        <v/>
      </c>
      <c r="C70" s="587"/>
      <c r="D70" s="587"/>
      <c r="E70" s="587"/>
      <c r="F70" s="587"/>
      <c r="G70" s="587"/>
      <c r="H70" s="587"/>
      <c r="I70" s="587"/>
      <c r="J70" s="587"/>
      <c r="K70" s="588"/>
      <c r="L70" s="339"/>
      <c r="M70" s="407"/>
      <c r="N70" s="435"/>
      <c r="O70" s="339"/>
      <c r="P70" s="339"/>
      <c r="Q70" s="339"/>
      <c r="R70" s="407"/>
      <c r="S70" s="435"/>
      <c r="T70" s="339"/>
      <c r="U70" s="339"/>
      <c r="V70" s="339"/>
      <c r="W70" s="338"/>
      <c r="X70" s="329"/>
    </row>
    <row r="71" spans="1:26" ht="33.75" customHeight="1" x14ac:dyDescent="0.2">
      <c r="A71" s="335"/>
      <c r="B71" s="436"/>
      <c r="C71" s="335"/>
      <c r="D71" s="335"/>
      <c r="E71" s="437"/>
      <c r="F71" s="335"/>
      <c r="G71" s="438"/>
      <c r="H71" s="438"/>
      <c r="I71" s="438"/>
      <c r="J71" s="335"/>
      <c r="K71" s="335"/>
      <c r="L71" s="339"/>
      <c r="M71" s="439"/>
      <c r="N71" s="435"/>
      <c r="O71" s="339"/>
      <c r="P71" s="339"/>
      <c r="Q71" s="339"/>
      <c r="R71" s="407"/>
      <c r="S71" s="435"/>
      <c r="T71" s="339"/>
      <c r="U71" s="339"/>
      <c r="V71" s="339"/>
      <c r="W71" s="338"/>
      <c r="X71" s="329"/>
      <c r="Z71" s="316" t="s">
        <v>291</v>
      </c>
    </row>
    <row r="72" spans="1:26" x14ac:dyDescent="0.2">
      <c r="A72" s="335"/>
      <c r="B72" s="407"/>
      <c r="C72" s="340"/>
      <c r="D72" s="338" t="s">
        <v>255</v>
      </c>
      <c r="E72" s="338"/>
      <c r="F72" s="338"/>
      <c r="G72" s="338"/>
      <c r="H72" s="338"/>
      <c r="I72" s="338"/>
      <c r="J72" s="338"/>
      <c r="K72" s="338"/>
      <c r="L72" s="339"/>
      <c r="M72" s="440"/>
      <c r="N72" s="435"/>
      <c r="O72" s="339"/>
      <c r="P72" s="339"/>
      <c r="Q72" s="339"/>
      <c r="R72" s="407"/>
      <c r="S72" s="435"/>
      <c r="T72" s="339"/>
      <c r="U72" s="339"/>
      <c r="V72" s="339"/>
      <c r="W72" s="338"/>
      <c r="X72" s="329"/>
      <c r="Z72" s="316" t="s">
        <v>292</v>
      </c>
    </row>
    <row r="73" spans="1:26" ht="30.75" customHeight="1" x14ac:dyDescent="0.2">
      <c r="A73" s="341"/>
      <c r="B73" s="342"/>
      <c r="C73" s="342"/>
      <c r="D73" s="342"/>
      <c r="E73" s="342"/>
      <c r="F73" s="342"/>
      <c r="G73" s="342"/>
      <c r="H73" s="342"/>
      <c r="I73" s="342"/>
      <c r="J73" s="342"/>
      <c r="K73" s="342"/>
      <c r="L73" s="342"/>
      <c r="M73" s="342"/>
      <c r="N73" s="342"/>
      <c r="O73" s="342"/>
      <c r="P73" s="342"/>
      <c r="Q73" s="343"/>
      <c r="R73" s="342"/>
      <c r="S73" s="343"/>
      <c r="T73" s="342"/>
      <c r="U73" s="343"/>
      <c r="V73" s="342"/>
      <c r="W73" s="342"/>
      <c r="X73" s="344"/>
      <c r="Z73" s="316" t="s">
        <v>293</v>
      </c>
    </row>
    <row r="74" spans="1:26" ht="30.75" customHeight="1" x14ac:dyDescent="0.2">
      <c r="A74" s="345"/>
      <c r="B74" s="406"/>
      <c r="C74" s="407"/>
      <c r="D74" s="435"/>
      <c r="E74" s="339"/>
      <c r="F74" s="339"/>
      <c r="G74" s="339"/>
      <c r="H74" s="407"/>
      <c r="I74" s="435"/>
      <c r="J74" s="339"/>
      <c r="K74" s="339"/>
      <c r="L74" s="339"/>
      <c r="M74" s="441"/>
      <c r="N74" s="435"/>
      <c r="O74" s="339"/>
      <c r="P74" s="339"/>
      <c r="Q74" s="339"/>
      <c r="R74" s="407"/>
      <c r="S74" s="435"/>
      <c r="T74" s="339"/>
      <c r="U74" s="339"/>
      <c r="V74" s="339"/>
      <c r="W74" s="338"/>
      <c r="X74" s="113"/>
      <c r="Z74" s="316" t="s">
        <v>294</v>
      </c>
    </row>
    <row r="75" spans="1:26" ht="30.75" customHeight="1" x14ac:dyDescent="0.2">
      <c r="A75" s="345"/>
      <c r="B75" s="406"/>
      <c r="C75" s="407"/>
      <c r="D75" s="435"/>
      <c r="E75" s="339"/>
      <c r="F75" s="339"/>
      <c r="G75" s="339"/>
      <c r="H75" s="442"/>
      <c r="I75" s="435"/>
      <c r="J75" s="339"/>
      <c r="K75" s="339"/>
      <c r="L75" s="339"/>
      <c r="M75" s="441"/>
      <c r="N75" s="435"/>
      <c r="O75" s="339"/>
      <c r="P75" s="339"/>
      <c r="Q75" s="339"/>
      <c r="R75" s="407"/>
      <c r="S75" s="435"/>
      <c r="T75" s="339"/>
      <c r="U75" s="339"/>
      <c r="V75" s="339"/>
      <c r="W75" s="338"/>
      <c r="X75" s="113"/>
    </row>
    <row r="76" spans="1:26" ht="30.75" customHeight="1" x14ac:dyDescent="0.2">
      <c r="A76" s="345"/>
      <c r="B76" s="406"/>
      <c r="C76" s="407"/>
      <c r="D76" s="435"/>
      <c r="E76" s="339"/>
      <c r="F76" s="339"/>
      <c r="G76" s="339"/>
      <c r="H76" s="443"/>
      <c r="I76" s="435"/>
      <c r="J76" s="339"/>
      <c r="K76" s="339"/>
      <c r="L76" s="339"/>
      <c r="M76" s="441"/>
      <c r="N76" s="435"/>
      <c r="O76" s="339"/>
      <c r="P76" s="339"/>
      <c r="Q76" s="339"/>
      <c r="R76" s="407"/>
      <c r="S76" s="435"/>
      <c r="T76" s="339"/>
      <c r="U76" s="339"/>
      <c r="V76" s="339"/>
      <c r="W76" s="338"/>
      <c r="X76" s="113"/>
      <c r="Z76" s="316" t="s">
        <v>51</v>
      </c>
    </row>
    <row r="77" spans="1:26" ht="30.75" customHeight="1" x14ac:dyDescent="0.2">
      <c r="A77" s="345"/>
      <c r="B77" s="406"/>
      <c r="C77" s="407"/>
      <c r="D77" s="435"/>
      <c r="E77" s="339"/>
      <c r="F77" s="339"/>
      <c r="G77" s="339"/>
      <c r="H77" s="444"/>
      <c r="I77" s="435"/>
      <c r="J77" s="339"/>
      <c r="K77" s="339"/>
      <c r="L77" s="445"/>
      <c r="M77" s="441"/>
      <c r="N77" s="445"/>
      <c r="O77" s="445"/>
      <c r="P77" s="445"/>
      <c r="Q77" s="445"/>
      <c r="R77" s="407"/>
      <c r="S77" s="445"/>
      <c r="T77" s="445"/>
      <c r="U77" s="445"/>
      <c r="V77" s="445"/>
      <c r="W77" s="338"/>
      <c r="X77" s="113"/>
      <c r="Z77" s="316" t="s">
        <v>295</v>
      </c>
    </row>
    <row r="78" spans="1:26" ht="30.75" customHeight="1" x14ac:dyDescent="0.2">
      <c r="A78" s="345"/>
      <c r="B78" s="406"/>
      <c r="C78" s="407"/>
      <c r="D78" s="435"/>
      <c r="E78" s="339"/>
      <c r="F78" s="339"/>
      <c r="G78" s="339"/>
      <c r="H78" s="444"/>
      <c r="I78" s="435"/>
      <c r="J78" s="339"/>
      <c r="K78" s="339"/>
      <c r="L78" s="339"/>
      <c r="M78" s="441"/>
      <c r="N78" s="435"/>
      <c r="O78" s="339"/>
      <c r="P78" s="339"/>
      <c r="Q78" s="339"/>
      <c r="R78" s="407"/>
      <c r="S78" s="435"/>
      <c r="T78" s="339"/>
      <c r="U78" s="339"/>
      <c r="V78" s="339"/>
      <c r="W78" s="338"/>
      <c r="X78" s="113"/>
      <c r="Z78" s="316" t="s">
        <v>296</v>
      </c>
    </row>
    <row r="79" spans="1:26" ht="36.75" customHeight="1" x14ac:dyDescent="0.2">
      <c r="A79" s="345"/>
      <c r="B79" s="406"/>
      <c r="C79" s="407"/>
      <c r="D79" s="435"/>
      <c r="E79" s="339"/>
      <c r="F79" s="339"/>
      <c r="G79" s="339"/>
      <c r="H79" s="444"/>
      <c r="I79" s="435"/>
      <c r="J79" s="339"/>
      <c r="K79" s="339"/>
      <c r="L79" s="339"/>
      <c r="M79" s="441"/>
      <c r="N79" s="435"/>
      <c r="O79" s="339"/>
      <c r="P79" s="339"/>
      <c r="Q79" s="339"/>
      <c r="R79" s="407"/>
      <c r="S79" s="435"/>
      <c r="T79" s="339"/>
      <c r="U79" s="339"/>
      <c r="V79" s="339"/>
      <c r="W79" s="338"/>
      <c r="X79" s="113"/>
      <c r="Z79" s="316" t="s">
        <v>301</v>
      </c>
    </row>
    <row r="80" spans="1:26" ht="30.75" customHeight="1" x14ac:dyDescent="0.2">
      <c r="A80" s="345"/>
      <c r="B80" s="406"/>
      <c r="C80" s="407"/>
      <c r="D80" s="445"/>
      <c r="E80" s="445"/>
      <c r="F80" s="445"/>
      <c r="G80" s="445"/>
      <c r="H80" s="444"/>
      <c r="I80" s="445"/>
      <c r="J80" s="445"/>
      <c r="K80" s="445"/>
      <c r="L80" s="335"/>
      <c r="M80" s="335"/>
      <c r="N80" s="335"/>
      <c r="O80" s="335"/>
      <c r="P80" s="335"/>
      <c r="Q80" s="335"/>
      <c r="R80" s="335"/>
      <c r="S80" s="335"/>
      <c r="T80" s="335"/>
      <c r="U80" s="336"/>
      <c r="V80" s="335"/>
      <c r="W80" s="338"/>
      <c r="X80" s="113"/>
      <c r="Z80" s="316" t="s">
        <v>302</v>
      </c>
    </row>
    <row r="81" spans="1:26" ht="23.25" customHeight="1" x14ac:dyDescent="0.2">
      <c r="A81" s="346"/>
      <c r="B81" s="406"/>
      <c r="C81" s="407"/>
      <c r="D81" s="435"/>
      <c r="E81" s="339"/>
      <c r="F81" s="339"/>
      <c r="G81" s="339"/>
      <c r="H81" s="444"/>
      <c r="I81" s="435"/>
      <c r="J81" s="339"/>
      <c r="K81" s="339"/>
      <c r="L81" s="338"/>
      <c r="M81" s="338"/>
      <c r="N81" s="446" t="s">
        <v>108</v>
      </c>
      <c r="O81" s="347"/>
      <c r="P81" s="447">
        <v>0</v>
      </c>
      <c r="Q81" s="448">
        <v>0</v>
      </c>
      <c r="R81" s="447">
        <v>0</v>
      </c>
      <c r="S81" s="348"/>
      <c r="T81" s="338"/>
      <c r="U81" s="348"/>
      <c r="V81" s="338"/>
      <c r="W81" s="338"/>
      <c r="X81" s="113"/>
      <c r="Z81" s="316" t="s">
        <v>303</v>
      </c>
    </row>
    <row r="82" spans="1:26" ht="21.75" customHeight="1" x14ac:dyDescent="0.2">
      <c r="A82" s="346"/>
      <c r="B82" s="406"/>
      <c r="C82" s="407"/>
      <c r="D82" s="435"/>
      <c r="E82" s="339"/>
      <c r="F82" s="339"/>
      <c r="G82" s="339"/>
      <c r="H82" s="444"/>
      <c r="I82" s="435"/>
      <c r="J82" s="339"/>
      <c r="K82" s="339"/>
      <c r="L82" s="338"/>
      <c r="M82" s="338"/>
      <c r="N82" s="449"/>
      <c r="O82" s="349"/>
      <c r="P82" s="450"/>
      <c r="Q82" s="451"/>
      <c r="R82" s="450"/>
      <c r="S82" s="348"/>
      <c r="T82" s="338"/>
      <c r="U82" s="348"/>
      <c r="V82" s="338"/>
      <c r="W82" s="338"/>
      <c r="X82" s="113"/>
      <c r="Z82" s="316" t="s">
        <v>352</v>
      </c>
    </row>
    <row r="83" spans="1:26" ht="21.95" customHeight="1" x14ac:dyDescent="0.2">
      <c r="A83" s="346"/>
      <c r="B83" s="335"/>
      <c r="C83" s="335"/>
      <c r="D83" s="335"/>
      <c r="E83" s="335"/>
      <c r="F83" s="335"/>
      <c r="G83" s="335"/>
      <c r="H83" s="335"/>
      <c r="I83" s="335"/>
      <c r="J83" s="335"/>
      <c r="K83" s="335"/>
      <c r="L83" s="338"/>
      <c r="M83" s="338"/>
      <c r="N83" s="449"/>
      <c r="O83" s="349"/>
      <c r="P83" s="450"/>
      <c r="Q83" s="451"/>
      <c r="R83" s="450"/>
      <c r="S83" s="348"/>
      <c r="T83" s="338"/>
      <c r="U83" s="348"/>
      <c r="V83" s="338"/>
      <c r="W83" s="338"/>
      <c r="X83" s="113"/>
      <c r="Z83" s="316" t="s">
        <v>308</v>
      </c>
    </row>
    <row r="84" spans="1:26" ht="21.95" customHeight="1" x14ac:dyDescent="0.2">
      <c r="A84" s="113"/>
      <c r="B84" s="338"/>
      <c r="C84" s="338"/>
      <c r="D84" s="452"/>
      <c r="E84" s="453"/>
      <c r="F84" s="453"/>
      <c r="G84" s="453"/>
      <c r="H84" s="453"/>
      <c r="I84" s="453"/>
      <c r="J84" s="338"/>
      <c r="K84" s="338"/>
      <c r="L84" s="113"/>
      <c r="M84" s="113"/>
      <c r="N84" s="113"/>
      <c r="O84" s="113"/>
      <c r="P84" s="113"/>
      <c r="Q84" s="330"/>
      <c r="R84" s="113"/>
      <c r="S84" s="330"/>
      <c r="T84" s="113"/>
      <c r="U84" s="330"/>
      <c r="V84" s="113"/>
      <c r="W84" s="113"/>
      <c r="X84" s="113"/>
      <c r="Z84" s="316" t="s">
        <v>349</v>
      </c>
    </row>
    <row r="85" spans="1:26" ht="21.95" customHeight="1" x14ac:dyDescent="0.2">
      <c r="A85" s="113"/>
      <c r="B85" s="338"/>
      <c r="C85" s="338"/>
      <c r="D85" s="338"/>
      <c r="E85" s="350"/>
      <c r="F85" s="351"/>
      <c r="G85" s="351"/>
      <c r="H85" s="351"/>
      <c r="I85" s="351"/>
      <c r="J85" s="338"/>
      <c r="K85" s="338"/>
      <c r="L85" s="113"/>
      <c r="M85" s="113"/>
      <c r="N85" s="113"/>
      <c r="O85" s="113"/>
      <c r="P85" s="113"/>
      <c r="Q85" s="330"/>
      <c r="R85" s="113"/>
      <c r="S85" s="330"/>
      <c r="T85" s="113"/>
      <c r="U85" s="330"/>
      <c r="V85" s="113"/>
      <c r="W85" s="113"/>
      <c r="X85" s="113"/>
      <c r="Z85" s="316" t="s">
        <v>309</v>
      </c>
    </row>
    <row r="86" spans="1:26" ht="21.95" customHeight="1" x14ac:dyDescent="0.2">
      <c r="A86" s="113"/>
      <c r="B86" s="113"/>
      <c r="C86" s="113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330"/>
      <c r="R86" s="113"/>
      <c r="S86" s="330"/>
      <c r="T86" s="113"/>
      <c r="U86" s="330"/>
      <c r="V86" s="113"/>
      <c r="W86" s="113"/>
      <c r="X86" s="113"/>
    </row>
    <row r="87" spans="1:26" ht="15" customHeight="1" x14ac:dyDescent="0.2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454" t="s">
        <v>344</v>
      </c>
      <c r="O87" s="113"/>
      <c r="P87" s="113"/>
      <c r="Q87" s="330"/>
      <c r="R87" s="113"/>
      <c r="S87" s="330"/>
      <c r="T87" s="113"/>
      <c r="U87" s="330"/>
      <c r="V87" s="113"/>
      <c r="W87" s="113"/>
      <c r="X87" s="113"/>
    </row>
    <row r="88" spans="1:26" x14ac:dyDescent="0.2">
      <c r="A88" s="113"/>
      <c r="B88" s="113"/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330"/>
      <c r="R88" s="113"/>
      <c r="S88" s="330"/>
      <c r="T88" s="113"/>
      <c r="U88" s="330"/>
      <c r="V88" s="113"/>
      <c r="W88" s="113"/>
      <c r="X88" s="113"/>
    </row>
    <row r="89" spans="1:26" x14ac:dyDescent="0.2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330"/>
      <c r="R89" s="113"/>
      <c r="S89" s="330"/>
      <c r="T89" s="113"/>
      <c r="U89" s="330"/>
      <c r="V89" s="113"/>
      <c r="W89" s="113"/>
      <c r="X89" s="113"/>
    </row>
    <row r="90" spans="1:26" x14ac:dyDescent="0.2"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S90" s="328"/>
    </row>
    <row r="91" spans="1:26" x14ac:dyDescent="0.2">
      <c r="B91" s="113"/>
      <c r="C91" s="113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S91" s="328"/>
    </row>
    <row r="92" spans="1:26" x14ac:dyDescent="0.2">
      <c r="B92" s="113"/>
      <c r="C92" s="113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S92" s="328"/>
    </row>
    <row r="93" spans="1:26" x14ac:dyDescent="0.2">
      <c r="B93" s="113"/>
      <c r="C93" s="113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S93" s="328"/>
    </row>
    <row r="94" spans="1:26" x14ac:dyDescent="0.2">
      <c r="B94" s="113"/>
      <c r="C94" s="113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S94" s="328"/>
      <c r="Z94" s="316" t="s">
        <v>145</v>
      </c>
    </row>
    <row r="95" spans="1:26" x14ac:dyDescent="0.2">
      <c r="B95" s="113"/>
      <c r="C95" s="113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S95" s="328"/>
      <c r="Z95" s="316" t="s">
        <v>144</v>
      </c>
    </row>
    <row r="96" spans="1:26" x14ac:dyDescent="0.2">
      <c r="B96" s="113"/>
      <c r="C96" s="113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S96" s="328"/>
    </row>
    <row r="97" spans="2:26" x14ac:dyDescent="0.2">
      <c r="B97" s="113"/>
      <c r="C97" s="113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S97" s="328"/>
    </row>
    <row r="98" spans="2:26" x14ac:dyDescent="0.2">
      <c r="B98" s="113"/>
      <c r="C98" s="113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S98" s="328"/>
      <c r="Z98" s="316" t="s">
        <v>40</v>
      </c>
    </row>
    <row r="99" spans="2:26" x14ac:dyDescent="0.2">
      <c r="B99" s="113"/>
      <c r="C99" s="113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S99" s="328"/>
      <c r="Z99" s="316" t="s">
        <v>347</v>
      </c>
    </row>
    <row r="100" spans="2:26" x14ac:dyDescent="0.2">
      <c r="B100" s="113"/>
      <c r="C100" s="113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S100" s="328"/>
      <c r="Z100" s="316" t="s">
        <v>348</v>
      </c>
    </row>
    <row r="101" spans="2:26" x14ac:dyDescent="0.2">
      <c r="B101" s="113"/>
      <c r="C101" s="113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S101" s="328"/>
    </row>
    <row r="102" spans="2:26" x14ac:dyDescent="0.2"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S102" s="328"/>
    </row>
    <row r="103" spans="2:26" x14ac:dyDescent="0.2"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S103" s="328"/>
      <c r="Z103" s="316" t="s">
        <v>355</v>
      </c>
    </row>
    <row r="104" spans="2:26" x14ac:dyDescent="0.2">
      <c r="B104" s="113"/>
      <c r="C104" s="113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S104" s="328"/>
      <c r="Z104" s="316" t="s">
        <v>356</v>
      </c>
    </row>
    <row r="105" spans="2:26" x14ac:dyDescent="0.2">
      <c r="B105" s="113"/>
      <c r="C105" s="113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S105" s="328"/>
      <c r="Z105" s="316" t="s">
        <v>357</v>
      </c>
    </row>
    <row r="106" spans="2:26" x14ac:dyDescent="0.2">
      <c r="B106" s="113"/>
      <c r="C106" s="113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S106" s="328"/>
    </row>
    <row r="107" spans="2:26" x14ac:dyDescent="0.2">
      <c r="B107" s="113"/>
      <c r="C107" s="113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S107" s="328"/>
    </row>
    <row r="108" spans="2:26" x14ac:dyDescent="0.2">
      <c r="B108" s="113"/>
      <c r="C108" s="113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S108" s="328"/>
    </row>
    <row r="109" spans="2:26" x14ac:dyDescent="0.2">
      <c r="B109" s="113"/>
      <c r="C109" s="113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S109" s="328"/>
    </row>
    <row r="110" spans="2:26" x14ac:dyDescent="0.2">
      <c r="B110" s="113"/>
      <c r="C110" s="113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S110" s="328"/>
    </row>
    <row r="111" spans="2:26" x14ac:dyDescent="0.2">
      <c r="B111" s="113"/>
      <c r="C111" s="113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S111" s="328"/>
    </row>
    <row r="112" spans="2:26" x14ac:dyDescent="0.2">
      <c r="B112" s="113"/>
      <c r="C112" s="113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S112" s="328"/>
    </row>
    <row r="113" spans="19:19" x14ac:dyDescent="0.2">
      <c r="S113" s="328"/>
    </row>
    <row r="114" spans="19:19" x14ac:dyDescent="0.2">
      <c r="S114" s="328"/>
    </row>
    <row r="115" spans="19:19" x14ac:dyDescent="0.2">
      <c r="S115" s="328"/>
    </row>
    <row r="116" spans="19:19" x14ac:dyDescent="0.2">
      <c r="S116" s="328"/>
    </row>
    <row r="117" spans="19:19" x14ac:dyDescent="0.2">
      <c r="S117" s="328"/>
    </row>
    <row r="118" spans="19:19" x14ac:dyDescent="0.2">
      <c r="S118" s="328"/>
    </row>
    <row r="119" spans="19:19" x14ac:dyDescent="0.2">
      <c r="S119" s="328"/>
    </row>
    <row r="120" spans="19:19" x14ac:dyDescent="0.2">
      <c r="S120" s="328"/>
    </row>
    <row r="121" spans="19:19" x14ac:dyDescent="0.2">
      <c r="S121" s="328"/>
    </row>
    <row r="122" spans="19:19" x14ac:dyDescent="0.2">
      <c r="S122" s="328"/>
    </row>
    <row r="123" spans="19:19" x14ac:dyDescent="0.2">
      <c r="S123" s="328"/>
    </row>
    <row r="124" spans="19:19" x14ac:dyDescent="0.2">
      <c r="S124" s="328"/>
    </row>
    <row r="125" spans="19:19" x14ac:dyDescent="0.2">
      <c r="S125" s="328"/>
    </row>
    <row r="126" spans="19:19" x14ac:dyDescent="0.2">
      <c r="S126" s="328"/>
    </row>
    <row r="127" spans="19:19" x14ac:dyDescent="0.2">
      <c r="S127" s="328"/>
    </row>
    <row r="128" spans="19:19" x14ac:dyDescent="0.2">
      <c r="S128" s="328"/>
    </row>
    <row r="129" spans="19:19" x14ac:dyDescent="0.2">
      <c r="S129" s="328"/>
    </row>
    <row r="130" spans="19:19" x14ac:dyDescent="0.2">
      <c r="S130" s="328"/>
    </row>
    <row r="131" spans="19:19" x14ac:dyDescent="0.2">
      <c r="S131" s="328"/>
    </row>
    <row r="132" spans="19:19" x14ac:dyDescent="0.2">
      <c r="S132" s="328"/>
    </row>
    <row r="133" spans="19:19" x14ac:dyDescent="0.2">
      <c r="S133" s="328"/>
    </row>
    <row r="134" spans="19:19" x14ac:dyDescent="0.2">
      <c r="S134" s="328"/>
    </row>
    <row r="135" spans="19:19" x14ac:dyDescent="0.2">
      <c r="S135" s="328"/>
    </row>
    <row r="136" spans="19:19" x14ac:dyDescent="0.2">
      <c r="S136" s="328"/>
    </row>
    <row r="137" spans="19:19" x14ac:dyDescent="0.2">
      <c r="S137" s="328"/>
    </row>
    <row r="138" spans="19:19" x14ac:dyDescent="0.2">
      <c r="S138" s="328"/>
    </row>
    <row r="139" spans="19:19" x14ac:dyDescent="0.2">
      <c r="S139" s="328"/>
    </row>
    <row r="140" spans="19:19" x14ac:dyDescent="0.2">
      <c r="S140" s="328"/>
    </row>
    <row r="141" spans="19:19" x14ac:dyDescent="0.2">
      <c r="S141" s="328"/>
    </row>
    <row r="142" spans="19:19" x14ac:dyDescent="0.2">
      <c r="S142" s="328"/>
    </row>
    <row r="143" spans="19:19" x14ac:dyDescent="0.2">
      <c r="S143" s="328"/>
    </row>
    <row r="144" spans="19:19" x14ac:dyDescent="0.2">
      <c r="S144" s="328"/>
    </row>
    <row r="145" spans="19:19" x14ac:dyDescent="0.2">
      <c r="S145" s="328"/>
    </row>
    <row r="146" spans="19:19" x14ac:dyDescent="0.2">
      <c r="S146" s="328"/>
    </row>
    <row r="147" spans="19:19" x14ac:dyDescent="0.2">
      <c r="S147" s="328"/>
    </row>
    <row r="148" spans="19:19" x14ac:dyDescent="0.2">
      <c r="S148" s="328"/>
    </row>
    <row r="149" spans="19:19" x14ac:dyDescent="0.2">
      <c r="S149" s="328"/>
    </row>
    <row r="150" spans="19:19" x14ac:dyDescent="0.2">
      <c r="S150" s="328"/>
    </row>
    <row r="151" spans="19:19" x14ac:dyDescent="0.2">
      <c r="S151" s="328"/>
    </row>
    <row r="152" spans="19:19" x14ac:dyDescent="0.2">
      <c r="S152" s="328"/>
    </row>
    <row r="153" spans="19:19" x14ac:dyDescent="0.2">
      <c r="S153" s="328"/>
    </row>
    <row r="154" spans="19:19" x14ac:dyDescent="0.2">
      <c r="S154" s="328"/>
    </row>
    <row r="155" spans="19:19" x14ac:dyDescent="0.2">
      <c r="S155" s="328"/>
    </row>
    <row r="156" spans="19:19" x14ac:dyDescent="0.2">
      <c r="S156" s="328"/>
    </row>
    <row r="157" spans="19:19" x14ac:dyDescent="0.2">
      <c r="S157" s="328"/>
    </row>
    <row r="158" spans="19:19" x14ac:dyDescent="0.2">
      <c r="S158" s="328"/>
    </row>
    <row r="159" spans="19:19" x14ac:dyDescent="0.2">
      <c r="S159" s="328"/>
    </row>
    <row r="160" spans="19:19" x14ac:dyDescent="0.2">
      <c r="S160" s="328"/>
    </row>
    <row r="161" spans="19:19" x14ac:dyDescent="0.2">
      <c r="S161" s="328"/>
    </row>
    <row r="162" spans="19:19" x14ac:dyDescent="0.2">
      <c r="S162" s="328"/>
    </row>
    <row r="163" spans="19:19" x14ac:dyDescent="0.2">
      <c r="S163" s="328"/>
    </row>
    <row r="164" spans="19:19" x14ac:dyDescent="0.2">
      <c r="S164" s="328"/>
    </row>
    <row r="165" spans="19:19" x14ac:dyDescent="0.2">
      <c r="S165" s="328"/>
    </row>
    <row r="166" spans="19:19" x14ac:dyDescent="0.2">
      <c r="S166" s="328"/>
    </row>
    <row r="167" spans="19:19" x14ac:dyDescent="0.2">
      <c r="S167" s="328"/>
    </row>
    <row r="168" spans="19:19" x14ac:dyDescent="0.2">
      <c r="S168" s="328"/>
    </row>
    <row r="169" spans="19:19" x14ac:dyDescent="0.2">
      <c r="S169" s="328"/>
    </row>
    <row r="170" spans="19:19" x14ac:dyDescent="0.2">
      <c r="S170" s="328"/>
    </row>
    <row r="171" spans="19:19" x14ac:dyDescent="0.2">
      <c r="S171" s="328"/>
    </row>
    <row r="172" spans="19:19" x14ac:dyDescent="0.2">
      <c r="S172" s="328"/>
    </row>
    <row r="173" spans="19:19" x14ac:dyDescent="0.2">
      <c r="S173" s="328"/>
    </row>
    <row r="174" spans="19:19" x14ac:dyDescent="0.2">
      <c r="S174" s="328"/>
    </row>
    <row r="175" spans="19:19" x14ac:dyDescent="0.2">
      <c r="S175" s="328"/>
    </row>
    <row r="176" spans="19:19" x14ac:dyDescent="0.2">
      <c r="S176" s="328"/>
    </row>
    <row r="177" spans="19:19" x14ac:dyDescent="0.2">
      <c r="S177" s="328"/>
    </row>
    <row r="178" spans="19:19" x14ac:dyDescent="0.2">
      <c r="S178" s="328"/>
    </row>
    <row r="179" spans="19:19" x14ac:dyDescent="0.2">
      <c r="S179" s="328"/>
    </row>
    <row r="180" spans="19:19" x14ac:dyDescent="0.2">
      <c r="S180" s="328"/>
    </row>
    <row r="181" spans="19:19" x14ac:dyDescent="0.2">
      <c r="S181" s="328"/>
    </row>
    <row r="182" spans="19:19" x14ac:dyDescent="0.2">
      <c r="S182" s="328"/>
    </row>
    <row r="183" spans="19:19" x14ac:dyDescent="0.2">
      <c r="S183" s="328"/>
    </row>
    <row r="184" spans="19:19" x14ac:dyDescent="0.2">
      <c r="S184" s="328"/>
    </row>
    <row r="185" spans="19:19" x14ac:dyDescent="0.2">
      <c r="S185" s="328"/>
    </row>
    <row r="186" spans="19:19" x14ac:dyDescent="0.2">
      <c r="S186" s="328"/>
    </row>
    <row r="187" spans="19:19" x14ac:dyDescent="0.2">
      <c r="S187" s="328"/>
    </row>
    <row r="188" spans="19:19" x14ac:dyDescent="0.2">
      <c r="S188" s="328"/>
    </row>
    <row r="189" spans="19:19" x14ac:dyDescent="0.2">
      <c r="S189" s="328"/>
    </row>
    <row r="190" spans="19:19" x14ac:dyDescent="0.2">
      <c r="S190" s="328"/>
    </row>
    <row r="191" spans="19:19" x14ac:dyDescent="0.2">
      <c r="S191" s="328"/>
    </row>
    <row r="192" spans="19:19" x14ac:dyDescent="0.2">
      <c r="S192" s="328"/>
    </row>
    <row r="193" spans="19:19" x14ac:dyDescent="0.2">
      <c r="S193" s="328"/>
    </row>
    <row r="194" spans="19:19" x14ac:dyDescent="0.2">
      <c r="S194" s="328"/>
    </row>
    <row r="195" spans="19:19" x14ac:dyDescent="0.2">
      <c r="S195" s="328"/>
    </row>
    <row r="196" spans="19:19" x14ac:dyDescent="0.2">
      <c r="S196" s="328"/>
    </row>
    <row r="197" spans="19:19" x14ac:dyDescent="0.2">
      <c r="S197" s="328"/>
    </row>
    <row r="198" spans="19:19" x14ac:dyDescent="0.2">
      <c r="S198" s="328"/>
    </row>
    <row r="199" spans="19:19" x14ac:dyDescent="0.2">
      <c r="S199" s="328"/>
    </row>
    <row r="200" spans="19:19" x14ac:dyDescent="0.2">
      <c r="S200" s="328"/>
    </row>
    <row r="201" spans="19:19" x14ac:dyDescent="0.2">
      <c r="S201" s="328"/>
    </row>
    <row r="202" spans="19:19" x14ac:dyDescent="0.2">
      <c r="S202" s="328"/>
    </row>
    <row r="203" spans="19:19" x14ac:dyDescent="0.2">
      <c r="S203" s="328"/>
    </row>
    <row r="379" spans="38:38" x14ac:dyDescent="0.2">
      <c r="AL379" s="410" t="s">
        <v>34</v>
      </c>
    </row>
    <row r="380" spans="38:38" x14ac:dyDescent="0.2">
      <c r="AL380" s="410" t="s">
        <v>345</v>
      </c>
    </row>
    <row r="381" spans="38:38" x14ac:dyDescent="0.2">
      <c r="AL381" s="410" t="s">
        <v>34</v>
      </c>
    </row>
    <row r="382" spans="38:38" x14ac:dyDescent="0.2">
      <c r="AL382" s="410" t="s">
        <v>35</v>
      </c>
    </row>
  </sheetData>
  <sheetProtection selectLockedCells="1"/>
  <mergeCells count="89">
    <mergeCell ref="I68:K68"/>
    <mergeCell ref="B67:E68"/>
    <mergeCell ref="B70:K70"/>
    <mergeCell ref="B56:E56"/>
    <mergeCell ref="B57:E57"/>
    <mergeCell ref="I65:K65"/>
    <mergeCell ref="B59:E59"/>
    <mergeCell ref="B61:E61"/>
    <mergeCell ref="B62:E62"/>
    <mergeCell ref="I59:K59"/>
    <mergeCell ref="I61:K61"/>
    <mergeCell ref="I62:K62"/>
    <mergeCell ref="I63:K63"/>
    <mergeCell ref="I64:K64"/>
    <mergeCell ref="B63:E63"/>
    <mergeCell ref="B64:E64"/>
    <mergeCell ref="F17:I17"/>
    <mergeCell ref="F25:K25"/>
    <mergeCell ref="F27:K27"/>
    <mergeCell ref="R10:V10"/>
    <mergeCell ref="R11:V11"/>
    <mergeCell ref="F16:K16"/>
    <mergeCell ref="U15:V15"/>
    <mergeCell ref="R13:V13"/>
    <mergeCell ref="U16:V16"/>
    <mergeCell ref="R15:S15"/>
    <mergeCell ref="R16:S16"/>
    <mergeCell ref="R14:V14"/>
    <mergeCell ref="F12:K12"/>
    <mergeCell ref="R18:V18"/>
    <mergeCell ref="AH25:AL25"/>
    <mergeCell ref="R17:V17"/>
    <mergeCell ref="R20:V20"/>
    <mergeCell ref="R21:V21"/>
    <mergeCell ref="R22:V22"/>
    <mergeCell ref="R2:V2"/>
    <mergeCell ref="R27:V27"/>
    <mergeCell ref="F32:V33"/>
    <mergeCell ref="R26:V26"/>
    <mergeCell ref="R25:V25"/>
    <mergeCell ref="R29:V29"/>
    <mergeCell ref="F31:K31"/>
    <mergeCell ref="E2:L3"/>
    <mergeCell ref="F10:K10"/>
    <mergeCell ref="F11:K11"/>
    <mergeCell ref="F13:K13"/>
    <mergeCell ref="F15:K15"/>
    <mergeCell ref="N30:Q30"/>
    <mergeCell ref="F28:K28"/>
    <mergeCell ref="F21:K21"/>
    <mergeCell ref="F14:K14"/>
    <mergeCell ref="E46:F46"/>
    <mergeCell ref="I46:K46"/>
    <mergeCell ref="I51:K51"/>
    <mergeCell ref="I52:K52"/>
    <mergeCell ref="F23:K23"/>
    <mergeCell ref="F30:K30"/>
    <mergeCell ref="F24:K24"/>
    <mergeCell ref="F29:K29"/>
    <mergeCell ref="E45:F45"/>
    <mergeCell ref="I45:K45"/>
    <mergeCell ref="N45:V45"/>
    <mergeCell ref="N58:V59"/>
    <mergeCell ref="I43:K43"/>
    <mergeCell ref="I56:K56"/>
    <mergeCell ref="I57:K57"/>
    <mergeCell ref="I55:K55"/>
    <mergeCell ref="I47:K47"/>
    <mergeCell ref="I48:K48"/>
    <mergeCell ref="I49:K49"/>
    <mergeCell ref="I50:K50"/>
    <mergeCell ref="I53:K53"/>
    <mergeCell ref="I54:K54"/>
    <mergeCell ref="B7:V7"/>
    <mergeCell ref="B8:V8"/>
    <mergeCell ref="I39:K39"/>
    <mergeCell ref="I40:K40"/>
    <mergeCell ref="I42:K42"/>
    <mergeCell ref="R28:V28"/>
    <mergeCell ref="R30:V30"/>
    <mergeCell ref="R12:V12"/>
    <mergeCell ref="R23:V23"/>
    <mergeCell ref="R24:V24"/>
    <mergeCell ref="R19:V19"/>
    <mergeCell ref="F20:K20"/>
    <mergeCell ref="F22:K22"/>
    <mergeCell ref="N34:V35"/>
    <mergeCell ref="B37:W37"/>
    <mergeCell ref="T38:V38"/>
  </mergeCells>
  <phoneticPr fontId="0" type="noConversion"/>
  <conditionalFormatting sqref="B37:W37">
    <cfRule type="expression" dxfId="37" priority="81">
      <formula>$T$38="lock Request"</formula>
    </cfRule>
  </conditionalFormatting>
  <conditionalFormatting sqref="R10:V11 R16:S16 U16:V16 R14 R13:V13 R12 F32 R17:V18 R29:V29 R26:R27 E45 R41 T41 F10:K11 F12:F16 R20:V25 R19 F20:F25 F27:F29 I47:I50 B56 I52:I56 I43:K43 I40 I42">
    <cfRule type="expression" dxfId="36" priority="165">
      <formula>$R$2="Registration"</formula>
    </cfRule>
  </conditionalFormatting>
  <conditionalFormatting sqref="F17:I17 R10:V11 R16:S16 U16:V16 R38 T38:V38 R14 R13:V13 R12 F32 R17:V18 R29:V29 R26:R27 R41 T41 F10:K11 F12:F16 R20:V25 R19 F20:F25 F27:F29 I43:K43 I40 I42">
    <cfRule type="expression" dxfId="35" priority="210">
      <formula>$R$2:$W$2="Lock Request"</formula>
    </cfRule>
  </conditionalFormatting>
  <conditionalFormatting sqref="R10:V11 R15:S16 F17:I17 R14 U15:V16 R13:V13 R12 F32 R17:V18 R26:R27 E45 R41 T41 R20:V25 R19 F27:F29 I47:I50 I52:I55 I43:K43 I40 I42">
    <cfRule type="expression" dxfId="34" priority="232">
      <formula>$R$2="Final Fees"</formula>
    </cfRule>
  </conditionalFormatting>
  <conditionalFormatting sqref="N38:W38">
    <cfRule type="expression" dxfId="33" priority="250">
      <formula>$R$2="Lock Request"</formula>
    </cfRule>
  </conditionalFormatting>
  <conditionalFormatting sqref="R38 T38:V38">
    <cfRule type="expression" dxfId="32" priority="251">
      <formula>$R$2="Lock Request"</formula>
    </cfRule>
  </conditionalFormatting>
  <conditionalFormatting sqref="R10:V14 R17:V18 R29:V29 R20:V27 R19">
    <cfRule type="expression" dxfId="31" priority="42">
      <formula>$R$2="Lock Extension/Revision"</formula>
    </cfRule>
  </conditionalFormatting>
  <conditionalFormatting sqref="E45">
    <cfRule type="expression" dxfId="30" priority="41">
      <formula>$R$2:$W$2="Lock Request"</formula>
    </cfRule>
  </conditionalFormatting>
  <conditionalFormatting sqref="E45">
    <cfRule type="expression" dxfId="29" priority="40">
      <formula>$R$2="Lock Extension/Revision"</formula>
    </cfRule>
  </conditionalFormatting>
  <conditionalFormatting sqref="R41">
    <cfRule type="expression" dxfId="28" priority="39">
      <formula>$R$2="Lock Extension/Revision"</formula>
    </cfRule>
  </conditionalFormatting>
  <conditionalFormatting sqref="T41">
    <cfRule type="expression" dxfId="27" priority="38">
      <formula>$R$2="Lock Extension/Revision"</formula>
    </cfRule>
  </conditionalFormatting>
  <conditionalFormatting sqref="R28">
    <cfRule type="expression" dxfId="26" priority="30">
      <formula>$R$2="Registration"</formula>
    </cfRule>
  </conditionalFormatting>
  <conditionalFormatting sqref="R28">
    <cfRule type="expression" dxfId="25" priority="31">
      <formula>$R$2="Floating-Revision"</formula>
    </cfRule>
  </conditionalFormatting>
  <conditionalFormatting sqref="R28">
    <cfRule type="expression" dxfId="24" priority="32">
      <formula>$R$2:$W$2="Lock Request"</formula>
    </cfRule>
  </conditionalFormatting>
  <conditionalFormatting sqref="R28">
    <cfRule type="expression" dxfId="23" priority="33">
      <formula>$R$2="Final Fees"</formula>
    </cfRule>
  </conditionalFormatting>
  <conditionalFormatting sqref="R28:V28">
    <cfRule type="expression" dxfId="22" priority="29">
      <formula>$R$2="Lock Extension/Revision"</formula>
    </cfRule>
  </conditionalFormatting>
  <conditionalFormatting sqref="B63 I63">
    <cfRule type="expression" dxfId="21" priority="20">
      <formula>$R$2="Registration"</formula>
    </cfRule>
  </conditionalFormatting>
  <conditionalFormatting sqref="B64 I64">
    <cfRule type="expression" dxfId="20" priority="18">
      <formula>$R$2="Registration"</formula>
    </cfRule>
  </conditionalFormatting>
  <conditionalFormatting sqref="B63 I63">
    <cfRule type="expression" dxfId="19" priority="19">
      <formula>$R$2="Registration"</formula>
    </cfRule>
  </conditionalFormatting>
  <conditionalFormatting sqref="B57">
    <cfRule type="expression" dxfId="18" priority="17">
      <formula>$R$2="Registration"</formula>
    </cfRule>
  </conditionalFormatting>
  <conditionalFormatting sqref="I57">
    <cfRule type="expression" dxfId="17" priority="16">
      <formula>$R$2="Registration"</formula>
    </cfRule>
  </conditionalFormatting>
  <conditionalFormatting sqref="R30:V30">
    <cfRule type="expression" dxfId="16" priority="14">
      <formula>$R$2="Registration"</formula>
    </cfRule>
  </conditionalFormatting>
  <conditionalFormatting sqref="R30:V30">
    <cfRule type="expression" dxfId="15" priority="15">
      <formula>$R$2:$W$2="Lock Request"</formula>
    </cfRule>
  </conditionalFormatting>
  <conditionalFormatting sqref="R30:V30">
    <cfRule type="expression" dxfId="14" priority="13">
      <formula>$R$2="Lock Extension/Revision"</formula>
    </cfRule>
  </conditionalFormatting>
  <conditionalFormatting sqref="I39:K39">
    <cfRule type="expression" dxfId="13" priority="10">
      <formula>$R$2="Registration"</formula>
    </cfRule>
  </conditionalFormatting>
  <conditionalFormatting sqref="I39:K39">
    <cfRule type="expression" dxfId="12" priority="11">
      <formula>$R$2:$W$2="Lock Request"</formula>
    </cfRule>
  </conditionalFormatting>
  <conditionalFormatting sqref="I39:K39">
    <cfRule type="expression" dxfId="11" priority="12">
      <formula>$R$2="Final Fees"</formula>
    </cfRule>
  </conditionalFormatting>
  <conditionalFormatting sqref="F32:V33">
    <cfRule type="expression" dxfId="10" priority="281">
      <formula>$R$2=$Z$27</formula>
    </cfRule>
  </conditionalFormatting>
  <conditionalFormatting sqref="B70:K70">
    <cfRule type="notContainsBlanks" dxfId="9" priority="9">
      <formula>LEN(TRIM(B70))&gt;0</formula>
    </cfRule>
  </conditionalFormatting>
  <conditionalFormatting sqref="I68">
    <cfRule type="expression" dxfId="8" priority="8">
      <formula>$R$2="Registration"</formula>
    </cfRule>
  </conditionalFormatting>
  <conditionalFormatting sqref="F29:K29">
    <cfRule type="containsBlanks" dxfId="7" priority="282">
      <formula>LEN(TRIM(F29))=0</formula>
    </cfRule>
    <cfRule type="expression" dxfId="6" priority="6">
      <formula>$B$29=""</formula>
    </cfRule>
  </conditionalFormatting>
  <conditionalFormatting sqref="F30">
    <cfRule type="expression" dxfId="5" priority="2">
      <formula>$R$2="Registration"</formula>
    </cfRule>
  </conditionalFormatting>
  <conditionalFormatting sqref="F30">
    <cfRule type="expression" dxfId="4" priority="3">
      <formula>$R$2:$W$2="Lock Request"</formula>
    </cfRule>
  </conditionalFormatting>
  <conditionalFormatting sqref="F30">
    <cfRule type="expression" dxfId="3" priority="4">
      <formula>$R$2="Final Fees"</formula>
    </cfRule>
  </conditionalFormatting>
  <conditionalFormatting sqref="F30:K30">
    <cfRule type="expression" dxfId="2" priority="1">
      <formula>$B$30=""</formula>
    </cfRule>
    <cfRule type="containsBlanks" dxfId="1" priority="5">
      <formula>LEN(TRIM(F30))=0</formula>
    </cfRule>
  </conditionalFormatting>
  <dataValidations count="21">
    <dataValidation type="list" allowBlank="1" showInputMessage="1" showErrorMessage="1" sqref="L25" xr:uid="{00000000-0002-0000-0200-000000000000}">
      <formula1>Prepay</formula1>
    </dataValidation>
    <dataValidation type="list" allowBlank="1" showInputMessage="1" showErrorMessage="1" sqref="R38" xr:uid="{00000000-0002-0000-0200-000001000000}">
      <formula1>Broker_Lock_Period</formula1>
    </dataValidation>
    <dataValidation type="list" allowBlank="1" showInputMessage="1" showErrorMessage="1" sqref="R24:V24" xr:uid="{00000000-0002-0000-0200-000002000000}">
      <formula1>$Z$30:$Z$32</formula1>
    </dataValidation>
    <dataValidation type="list" allowBlank="1" showInputMessage="1" showErrorMessage="1" sqref="R25:V25" xr:uid="{00000000-0002-0000-0200-000003000000}">
      <formula1>$Z$13:$Z$16</formula1>
    </dataValidation>
    <dataValidation type="list" allowBlank="1" showInputMessage="1" showErrorMessage="1" sqref="R2" xr:uid="{00000000-0002-0000-0200-000004000000}">
      <formula1>$Z$24:$Z$28</formula1>
    </dataValidation>
    <dataValidation type="list" allowBlank="1" showInputMessage="1" showErrorMessage="1" sqref="R26:V26" xr:uid="{00000000-0002-0000-0200-000005000000}">
      <formula1>$AA$44:$AA$50</formula1>
    </dataValidation>
    <dataValidation type="date" allowBlank="1" showInputMessage="1" showErrorMessage="1" errorTitle="Date" error="Must enter in MM/DD/YYYY format" sqref="I38:K38" xr:uid="{00000000-0002-0000-0200-000006000000}">
      <formula1>36892</formula1>
      <formula2>73416</formula2>
    </dataValidation>
    <dataValidation type="list" allowBlank="1" showInputMessage="1" showErrorMessage="1" sqref="R19:V19" xr:uid="{00000000-0002-0000-0200-000007000000}">
      <formula1>$Z$79:$Z$82</formula1>
    </dataValidation>
    <dataValidation type="list" allowBlank="1" showInputMessage="1" showErrorMessage="1" sqref="R20:V20" xr:uid="{00000000-0002-0000-0200-000008000000}">
      <formula1>$Z$62:$Z$64</formula1>
    </dataValidation>
    <dataValidation type="list" allowBlank="1" showInputMessage="1" showErrorMessage="1" sqref="R22:V22" xr:uid="{00000000-0002-0000-0200-000009000000}">
      <formula1>$Z$35:$Z$39</formula1>
    </dataValidation>
    <dataValidation type="list" allowBlank="1" showInputMessage="1" showErrorMessage="1" sqref="I43:K43" xr:uid="{00000000-0002-0000-0200-00000A000000}">
      <formula1>$Z$94:$Z$95</formula1>
    </dataValidation>
    <dataValidation type="list" allowBlank="1" showInputMessage="1" showErrorMessage="1" sqref="R28:V28" xr:uid="{00000000-0002-0000-0200-00000B000000}">
      <formula1>$Z$41:$Z$45</formula1>
    </dataValidation>
    <dataValidation type="list" allowBlank="1" showInputMessage="1" showErrorMessage="1" sqref="R18:V18" xr:uid="{00000000-0002-0000-0200-00000C000000}">
      <formula1>$Z$2:$Z$12</formula1>
    </dataValidation>
    <dataValidation type="list" allowBlank="1" showInputMessage="1" showErrorMessage="1" sqref="R30:V30 I68:K68" xr:uid="{00000000-0002-0000-0200-00000D000000}">
      <formula1>$Z$52:$Z$53</formula1>
    </dataValidation>
    <dataValidation type="list" allowBlank="1" showInputMessage="1" showErrorMessage="1" sqref="R29:V29" xr:uid="{00000000-0002-0000-0200-00000E000000}">
      <formula1>$Z$55:$Z$60</formula1>
    </dataValidation>
    <dataValidation type="list" allowBlank="1" showInputMessage="1" showErrorMessage="1" sqref="AL375 N60 AL379 P46:P49" xr:uid="{00000000-0002-0000-0200-00000F000000}">
      <formula1>$AL$380:$AL$382</formula1>
    </dataValidation>
    <dataValidation type="list" allowBlank="1" showInputMessage="1" showErrorMessage="1" sqref="R17:V17" xr:uid="{00000000-0002-0000-0200-000010000000}">
      <formula1>$Z$83:$Z$85</formula1>
    </dataValidation>
    <dataValidation type="list" allowBlank="1" showInputMessage="1" showErrorMessage="1" sqref="R10:V10" xr:uid="{00000000-0002-0000-0200-000011000000}">
      <formula1>$Z$98:$Z$100</formula1>
    </dataValidation>
    <dataValidation type="list" allowBlank="1" showInputMessage="1" showErrorMessage="1" sqref="F29:K29" xr:uid="{00000000-0002-0000-0200-000012000000}">
      <formula1>$Z$51:$Z$53</formula1>
    </dataValidation>
    <dataValidation type="list" allowBlank="1" showInputMessage="1" showErrorMessage="1" sqref="F30:K30" xr:uid="{00000000-0002-0000-0200-000013000000}">
      <formula1>$Z$103:$Z$105</formula1>
    </dataValidation>
    <dataValidation type="list" allowBlank="1" showInputMessage="1" showErrorMessage="1" sqref="R27:V27" xr:uid="{00000000-0002-0000-0200-000014000000}">
      <formula1>$Z$18:$Z$22</formula1>
    </dataValidation>
  </dataValidations>
  <printOptions horizontalCentered="1"/>
  <pageMargins left="0.15" right="0.15" top="0.25" bottom="0.25" header="0.5" footer="0.5"/>
  <pageSetup scale="48" orientation="portrait" r:id="rId1"/>
  <headerFooter alignWithMargins="0">
    <oddFooter>&amp;L&amp;8&amp;K00-021&amp;Z&amp;F
&amp;D&amp;CLuxury Mortgage Corp Wholesale Loan Action Form-Form 200
October 14th, 2019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1" id="{13BD2CD3-4F12-4AF2-8CF9-1E24C099B13A}">
            <xm:f>'Table Key'!$E$1="x"</xm:f>
            <x14:dxf>
              <font>
                <color theme="1"/>
              </font>
            </x14:dxf>
          </x14:cfRule>
          <xm:sqref>N87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15000000}">
          <x14:formula1>
            <xm:f>'Table Key'!$D$5:$D$8</xm:f>
          </x14:formula1>
          <xm:sqref>L15 P11</xm:sqref>
        </x14:dataValidation>
        <x14:dataValidation type="list" allowBlank="1" showInputMessage="1" showErrorMessage="1" xr:uid="{00000000-0002-0000-0200-000016000000}">
          <x14:formula1>
            <xm:f>'Table Key'!$D$10:$D$17</xm:f>
          </x14:formula1>
          <xm:sqref>R23:V23</xm:sqref>
        </x14:dataValidation>
        <x14:dataValidation type="list" allowBlank="1" showInputMessage="1" showErrorMessage="1" xr:uid="{00000000-0002-0000-0200-000017000000}">
          <x14:formula1>
            <xm:f>'Table Key'!$F$38:$F$40</xm:f>
          </x14:formula1>
          <xm:sqref>T38:V38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F30" sqref="F30"/>
    </sheetView>
  </sheetViews>
  <sheetFormatPr defaultRowHeight="12.75" x14ac:dyDescent="0.2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D1:H86"/>
  <sheetViews>
    <sheetView topLeftCell="D1" workbookViewId="0">
      <selection activeCell="D14" sqref="D14"/>
    </sheetView>
  </sheetViews>
  <sheetFormatPr defaultRowHeight="12.75" x14ac:dyDescent="0.2"/>
  <cols>
    <col min="4" max="4" width="33.7109375" customWidth="1"/>
    <col min="6" max="6" width="20.5703125" customWidth="1"/>
    <col min="7" max="7" width="90.28515625" customWidth="1"/>
    <col min="8" max="8" width="66.42578125" customWidth="1"/>
  </cols>
  <sheetData>
    <row r="1" spans="4:8" x14ac:dyDescent="0.2">
      <c r="E1" s="312" t="str">
        <f>IF(AND(Wholesale!$R$2="submission",Wholesale!$R$10="Purchase"),"X","")</f>
        <v/>
      </c>
      <c r="F1" s="116" t="s">
        <v>257</v>
      </c>
    </row>
    <row r="4" spans="4:8" x14ac:dyDescent="0.2">
      <c r="D4" s="41"/>
      <c r="F4" s="117" t="s">
        <v>153</v>
      </c>
      <c r="G4" s="117" t="s">
        <v>250</v>
      </c>
      <c r="H4" s="117" t="s">
        <v>251</v>
      </c>
    </row>
    <row r="5" spans="4:8" ht="15.75" x14ac:dyDescent="0.2">
      <c r="D5" s="40"/>
      <c r="F5" s="116" t="s">
        <v>154</v>
      </c>
      <c r="G5" s="217" t="s">
        <v>256</v>
      </c>
      <c r="H5" s="116" t="s">
        <v>222</v>
      </c>
    </row>
    <row r="6" spans="4:8" x14ac:dyDescent="0.2">
      <c r="D6" s="42"/>
      <c r="F6" s="116" t="s">
        <v>155</v>
      </c>
      <c r="G6" s="116" t="s">
        <v>222</v>
      </c>
      <c r="H6" s="116" t="s">
        <v>222</v>
      </c>
    </row>
    <row r="7" spans="4:8" x14ac:dyDescent="0.2">
      <c r="D7" s="42"/>
      <c r="F7" s="116" t="s">
        <v>156</v>
      </c>
      <c r="G7" s="116" t="s">
        <v>259</v>
      </c>
      <c r="H7" s="116" t="s">
        <v>221</v>
      </c>
    </row>
    <row r="8" spans="4:8" x14ac:dyDescent="0.2">
      <c r="D8" s="42"/>
      <c r="F8" s="116" t="s">
        <v>157</v>
      </c>
      <c r="G8" s="116" t="s">
        <v>222</v>
      </c>
      <c r="H8" s="116" t="s">
        <v>222</v>
      </c>
    </row>
    <row r="9" spans="4:8" x14ac:dyDescent="0.2">
      <c r="D9" s="41" t="s">
        <v>27</v>
      </c>
      <c r="F9" s="116" t="s">
        <v>252</v>
      </c>
      <c r="G9" s="116" t="s">
        <v>253</v>
      </c>
      <c r="H9" s="116" t="s">
        <v>254</v>
      </c>
    </row>
    <row r="10" spans="4:8" x14ac:dyDescent="0.2">
      <c r="D10" s="42" t="s">
        <v>28</v>
      </c>
    </row>
    <row r="11" spans="4:8" x14ac:dyDescent="0.2">
      <c r="D11" s="42" t="s">
        <v>78</v>
      </c>
    </row>
    <row r="12" spans="4:8" x14ac:dyDescent="0.2">
      <c r="D12" s="40" t="s">
        <v>353</v>
      </c>
    </row>
    <row r="13" spans="4:8" x14ac:dyDescent="0.2">
      <c r="D13" s="40" t="s">
        <v>354</v>
      </c>
      <c r="F13" s="117" t="s">
        <v>226</v>
      </c>
    </row>
    <row r="14" spans="4:8" ht="15" x14ac:dyDescent="0.2">
      <c r="D14" s="42" t="s">
        <v>31</v>
      </c>
      <c r="F14" s="310" t="s">
        <v>227</v>
      </c>
    </row>
    <row r="15" spans="4:8" ht="15" x14ac:dyDescent="0.2">
      <c r="D15" s="42" t="s">
        <v>44</v>
      </c>
      <c r="F15" s="310" t="s">
        <v>228</v>
      </c>
    </row>
    <row r="16" spans="4:8" ht="15" x14ac:dyDescent="0.2">
      <c r="D16" s="42" t="s">
        <v>45</v>
      </c>
      <c r="F16" s="310" t="s">
        <v>229</v>
      </c>
    </row>
    <row r="17" spans="4:6" ht="15" x14ac:dyDescent="0.2">
      <c r="D17" s="42" t="s">
        <v>32</v>
      </c>
      <c r="F17" s="310" t="s">
        <v>230</v>
      </c>
    </row>
    <row r="18" spans="4:6" ht="15" x14ac:dyDescent="0.2">
      <c r="D18" s="42"/>
      <c r="F18" s="310" t="s">
        <v>231</v>
      </c>
    </row>
    <row r="19" spans="4:6" ht="15" x14ac:dyDescent="0.2">
      <c r="D19" s="42"/>
      <c r="F19" s="310" t="s">
        <v>232</v>
      </c>
    </row>
    <row r="20" spans="4:6" x14ac:dyDescent="0.2">
      <c r="D20" s="41" t="s">
        <v>33</v>
      </c>
    </row>
    <row r="21" spans="4:6" x14ac:dyDescent="0.2">
      <c r="D21" s="42"/>
    </row>
    <row r="22" spans="4:6" x14ac:dyDescent="0.2">
      <c r="D22" s="42" t="s">
        <v>34</v>
      </c>
    </row>
    <row r="23" spans="4:6" x14ac:dyDescent="0.2">
      <c r="D23" s="42" t="s">
        <v>35</v>
      </c>
      <c r="F23" s="117" t="s">
        <v>233</v>
      </c>
    </row>
    <row r="24" spans="4:6" ht="15" x14ac:dyDescent="0.2">
      <c r="D24" s="42"/>
      <c r="F24" s="310" t="s">
        <v>234</v>
      </c>
    </row>
    <row r="25" spans="4:6" ht="15" x14ac:dyDescent="0.2">
      <c r="D25" s="41" t="s">
        <v>10</v>
      </c>
      <c r="F25" s="310" t="s">
        <v>235</v>
      </c>
    </row>
    <row r="26" spans="4:6" ht="15" x14ac:dyDescent="0.2">
      <c r="D26" s="42"/>
      <c r="F26" s="310" t="s">
        <v>236</v>
      </c>
    </row>
    <row r="27" spans="4:6" ht="15" x14ac:dyDescent="0.2">
      <c r="D27" s="42" t="s">
        <v>36</v>
      </c>
      <c r="F27" s="310" t="s">
        <v>237</v>
      </c>
    </row>
    <row r="28" spans="4:6" x14ac:dyDescent="0.2">
      <c r="D28" s="42" t="s">
        <v>37</v>
      </c>
    </row>
    <row r="29" spans="4:6" x14ac:dyDescent="0.2">
      <c r="D29" s="42" t="s">
        <v>38</v>
      </c>
    </row>
    <row r="30" spans="4:6" ht="15" x14ac:dyDescent="0.2">
      <c r="D30" s="42"/>
      <c r="F30" s="311" t="s">
        <v>224</v>
      </c>
    </row>
    <row r="31" spans="4:6" ht="15" x14ac:dyDescent="0.2">
      <c r="D31" s="42"/>
      <c r="F31" s="310" t="s">
        <v>47</v>
      </c>
    </row>
    <row r="32" spans="4:6" ht="15" x14ac:dyDescent="0.2">
      <c r="D32" s="41" t="s">
        <v>39</v>
      </c>
      <c r="F32" s="310" t="s">
        <v>135</v>
      </c>
    </row>
    <row r="33" spans="4:6" ht="15" x14ac:dyDescent="0.2">
      <c r="D33" s="42" t="s">
        <v>40</v>
      </c>
      <c r="F33" s="310" t="s">
        <v>239</v>
      </c>
    </row>
    <row r="34" spans="4:6" ht="15" x14ac:dyDescent="0.2">
      <c r="D34" s="42" t="s">
        <v>41</v>
      </c>
      <c r="F34" s="310" t="s">
        <v>240</v>
      </c>
    </row>
    <row r="35" spans="4:6" x14ac:dyDescent="0.2">
      <c r="D35" s="42" t="s">
        <v>42</v>
      </c>
    </row>
    <row r="37" spans="4:6" ht="15" x14ac:dyDescent="0.2">
      <c r="D37" s="42"/>
      <c r="F37" s="311" t="s">
        <v>244</v>
      </c>
    </row>
    <row r="38" spans="4:6" ht="15" x14ac:dyDescent="0.2">
      <c r="D38" s="41" t="s">
        <v>46</v>
      </c>
      <c r="F38" s="310" t="s">
        <v>243</v>
      </c>
    </row>
    <row r="39" spans="4:6" ht="15" x14ac:dyDescent="0.2">
      <c r="D39" s="42" t="s">
        <v>138</v>
      </c>
      <c r="F39" s="310" t="s">
        <v>156</v>
      </c>
    </row>
    <row r="40" spans="4:6" ht="15" x14ac:dyDescent="0.2">
      <c r="D40" s="42" t="s">
        <v>115</v>
      </c>
      <c r="F40" s="310" t="s">
        <v>157</v>
      </c>
    </row>
    <row r="41" spans="4:6" x14ac:dyDescent="0.2">
      <c r="D41" s="42" t="s">
        <v>139</v>
      </c>
    </row>
    <row r="42" spans="4:6" x14ac:dyDescent="0.2">
      <c r="D42" s="42"/>
    </row>
    <row r="43" spans="4:6" x14ac:dyDescent="0.2">
      <c r="D43" s="41" t="s">
        <v>142</v>
      </c>
    </row>
    <row r="44" spans="4:6" x14ac:dyDescent="0.2">
      <c r="D44" s="42" t="s">
        <v>35</v>
      </c>
    </row>
    <row r="45" spans="4:6" x14ac:dyDescent="0.2">
      <c r="D45" s="42" t="s">
        <v>140</v>
      </c>
    </row>
    <row r="46" spans="4:6" x14ac:dyDescent="0.2">
      <c r="D46" s="42" t="s">
        <v>141</v>
      </c>
    </row>
    <row r="47" spans="4:6" x14ac:dyDescent="0.2">
      <c r="D47" s="42" t="s">
        <v>48</v>
      </c>
    </row>
    <row r="48" spans="4:6" x14ac:dyDescent="0.2">
      <c r="D48" s="9"/>
    </row>
    <row r="49" spans="4:4" x14ac:dyDescent="0.2">
      <c r="D49" s="9"/>
    </row>
    <row r="50" spans="4:4" x14ac:dyDescent="0.2">
      <c r="D50" s="9"/>
    </row>
    <row r="51" spans="4:4" x14ac:dyDescent="0.2">
      <c r="D51" s="9"/>
    </row>
    <row r="52" spans="4:4" x14ac:dyDescent="0.2">
      <c r="D52" s="42"/>
    </row>
    <row r="53" spans="4:4" x14ac:dyDescent="0.2">
      <c r="D53" s="42"/>
    </row>
    <row r="54" spans="4:4" x14ac:dyDescent="0.2">
      <c r="D54" s="41" t="s">
        <v>49</v>
      </c>
    </row>
    <row r="55" spans="4:4" x14ac:dyDescent="0.2">
      <c r="D55" s="42" t="s">
        <v>50</v>
      </c>
    </row>
    <row r="56" spans="4:4" x14ac:dyDescent="0.2">
      <c r="D56" s="42" t="s">
        <v>94</v>
      </c>
    </row>
    <row r="57" spans="4:4" x14ac:dyDescent="0.2">
      <c r="D57" s="42" t="s">
        <v>51</v>
      </c>
    </row>
    <row r="58" spans="4:4" x14ac:dyDescent="0.2">
      <c r="D58" s="42"/>
    </row>
    <row r="59" spans="4:4" x14ac:dyDescent="0.2">
      <c r="D59" s="42"/>
    </row>
    <row r="60" spans="4:4" x14ac:dyDescent="0.2">
      <c r="D60" s="41" t="s">
        <v>75</v>
      </c>
    </row>
    <row r="61" spans="4:4" x14ac:dyDescent="0.2">
      <c r="D61" s="38"/>
    </row>
    <row r="62" spans="4:4" x14ac:dyDescent="0.2">
      <c r="D62" s="40" t="s">
        <v>97</v>
      </c>
    </row>
    <row r="63" spans="4:4" x14ac:dyDescent="0.2">
      <c r="D63" s="44" t="s">
        <v>137</v>
      </c>
    </row>
    <row r="64" spans="4:4" x14ac:dyDescent="0.2">
      <c r="D64" s="44"/>
    </row>
    <row r="65" spans="4:4" x14ac:dyDescent="0.2">
      <c r="D65" s="44"/>
    </row>
    <row r="66" spans="4:4" x14ac:dyDescent="0.2">
      <c r="D66" s="44"/>
    </row>
    <row r="67" spans="4:4" x14ac:dyDescent="0.2">
      <c r="D67" s="44"/>
    </row>
    <row r="68" spans="4:4" x14ac:dyDescent="0.2">
      <c r="D68" s="42"/>
    </row>
    <row r="69" spans="4:4" x14ac:dyDescent="0.2">
      <c r="D69" s="44"/>
    </row>
    <row r="70" spans="4:4" x14ac:dyDescent="0.2">
      <c r="D70" s="42" t="s">
        <v>80</v>
      </c>
    </row>
    <row r="71" spans="4:4" x14ac:dyDescent="0.2">
      <c r="D71" s="42" t="s">
        <v>35</v>
      </c>
    </row>
    <row r="72" spans="4:4" x14ac:dyDescent="0.2">
      <c r="D72" s="42" t="s">
        <v>95</v>
      </c>
    </row>
    <row r="73" spans="4:4" x14ac:dyDescent="0.2">
      <c r="D73" s="42"/>
    </row>
    <row r="74" spans="4:4" x14ac:dyDescent="0.2">
      <c r="D74" s="42" t="s">
        <v>102</v>
      </c>
    </row>
    <row r="75" spans="4:4" x14ac:dyDescent="0.2">
      <c r="D75" s="42" t="s">
        <v>144</v>
      </c>
    </row>
    <row r="76" spans="4:4" x14ac:dyDescent="0.2">
      <c r="D76" s="42" t="s">
        <v>145</v>
      </c>
    </row>
    <row r="77" spans="4:4" x14ac:dyDescent="0.2">
      <c r="D77" s="42"/>
    </row>
    <row r="78" spans="4:4" x14ac:dyDescent="0.2">
      <c r="D78" s="42"/>
    </row>
    <row r="79" spans="4:4" x14ac:dyDescent="0.2">
      <c r="D79" s="42"/>
    </row>
    <row r="80" spans="4:4" ht="14.25" x14ac:dyDescent="0.2">
      <c r="D80" s="78"/>
    </row>
    <row r="81" spans="4:4" ht="14.25" x14ac:dyDescent="0.2">
      <c r="D81" s="78"/>
    </row>
    <row r="82" spans="4:4" x14ac:dyDescent="0.2">
      <c r="D82" s="80"/>
    </row>
    <row r="83" spans="4:4" x14ac:dyDescent="0.2">
      <c r="D83" s="42"/>
    </row>
    <row r="84" spans="4:4" x14ac:dyDescent="0.2">
      <c r="D84" s="40" t="s">
        <v>109</v>
      </c>
    </row>
    <row r="85" spans="4:4" x14ac:dyDescent="0.2">
      <c r="D85" s="79" t="s">
        <v>110</v>
      </c>
    </row>
    <row r="86" spans="4:4" x14ac:dyDescent="0.2">
      <c r="D86" s="79" t="s">
        <v>111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26</vt:i4>
      </vt:variant>
    </vt:vector>
  </HeadingPairs>
  <TitlesOfParts>
    <vt:vector size="31" baseType="lpstr">
      <vt:lpstr>Wholesale (3)</vt:lpstr>
      <vt:lpstr>Wholesale (2)</vt:lpstr>
      <vt:lpstr>Wholesale</vt:lpstr>
      <vt:lpstr>Potential Doc List</vt:lpstr>
      <vt:lpstr>Table Key</vt:lpstr>
      <vt:lpstr>'Wholesale (2)'!Broker_Lock_Period</vt:lpstr>
      <vt:lpstr>Broker_Lock_Period</vt:lpstr>
      <vt:lpstr>'Wholesale (2)'!Comp</vt:lpstr>
      <vt:lpstr>Comp</vt:lpstr>
      <vt:lpstr>'Wholesale (2)'!Doc_types</vt:lpstr>
      <vt:lpstr>Doc_types</vt:lpstr>
      <vt:lpstr>'Wholesale (2)'!Index</vt:lpstr>
      <vt:lpstr>Index</vt:lpstr>
      <vt:lpstr>'Wholesale (2)'!Interest_Only</vt:lpstr>
      <vt:lpstr>Interest_Only</vt:lpstr>
      <vt:lpstr>'Wholesale (2)'!Loan_Purpose</vt:lpstr>
      <vt:lpstr>Loan_Purpose</vt:lpstr>
      <vt:lpstr>'Wholesale (2)'!Occupancy</vt:lpstr>
      <vt:lpstr>Occupancy</vt:lpstr>
      <vt:lpstr>'Wholesale (2)'!Prepay</vt:lpstr>
      <vt:lpstr>Prepay</vt:lpstr>
      <vt:lpstr>Wholesale!Print_Area</vt:lpstr>
      <vt:lpstr>'Wholesale (2)'!Print_Area</vt:lpstr>
      <vt:lpstr>'Wholesale (3)'!Print_Area</vt:lpstr>
      <vt:lpstr>'Wholesale (2)'!Product_types</vt:lpstr>
      <vt:lpstr>'Wholesale (2)'!Property_types</vt:lpstr>
      <vt:lpstr>Property_types</vt:lpstr>
      <vt:lpstr>'Wholesale (2)'!Series</vt:lpstr>
      <vt:lpstr>Series</vt:lpstr>
      <vt:lpstr>'Wholesale (2)'!Yes_or_No</vt:lpstr>
      <vt:lpstr>Yes_or_No</vt:lpstr>
    </vt:vector>
  </TitlesOfParts>
  <Company>Luxurymortgage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Jennifer Tatta</cp:lastModifiedBy>
  <cp:lastPrinted>2020-09-12T15:51:25Z</cp:lastPrinted>
  <dcterms:created xsi:type="dcterms:W3CDTF">2003-08-04T15:25:05Z</dcterms:created>
  <dcterms:modified xsi:type="dcterms:W3CDTF">2022-08-31T15:50:28Z</dcterms:modified>
</cp:coreProperties>
</file>